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BuÇalışmaKitabı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EHMET\Desktop\"/>
    </mc:Choice>
  </mc:AlternateContent>
  <xr:revisionPtr revIDLastSave="0" documentId="13_ncr:1_{7F13F6F0-E9BB-4392-B7EE-1EE977AA3DC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Lisans" sheetId="6" r:id="rId1"/>
    <sheet name="Dersler" sheetId="8" r:id="rId2"/>
  </sheets>
  <definedNames>
    <definedName name="_xlnm._FilterDatabase" localSheetId="1" hidden="1">Dersler!$A$2:$G$35</definedName>
    <definedName name="dersler">Dersler!$A$2:$L$144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9" i="6" l="1"/>
  <c r="AA39" i="6"/>
  <c r="Z27" i="6"/>
  <c r="AA27" i="6"/>
  <c r="K18" i="6"/>
  <c r="R31" i="6"/>
  <c r="P31" i="6"/>
  <c r="R30" i="6"/>
  <c r="P30" i="6"/>
  <c r="R55" i="6"/>
  <c r="R54" i="6"/>
  <c r="Z21" i="6"/>
  <c r="AA21" i="6"/>
  <c r="AB21" i="6"/>
  <c r="Z19" i="6"/>
  <c r="AA19" i="6"/>
  <c r="AB19" i="6"/>
  <c r="P33" i="6"/>
  <c r="P34" i="6"/>
  <c r="P35" i="6"/>
  <c r="U31" i="6"/>
  <c r="U30" i="6"/>
  <c r="U29" i="6"/>
  <c r="U7" i="6"/>
  <c r="U6" i="6"/>
  <c r="U5" i="6"/>
  <c r="Z40" i="6"/>
  <c r="Z41" i="6"/>
  <c r="Z9" i="6" l="1"/>
  <c r="F12" i="6" l="1"/>
  <c r="F11" i="6"/>
  <c r="Z35" i="6"/>
  <c r="AA35" i="6"/>
  <c r="Z36" i="6"/>
  <c r="AA36" i="6"/>
  <c r="Z42" i="6"/>
  <c r="W6" i="6"/>
  <c r="W7" i="6"/>
  <c r="W5" i="6"/>
  <c r="Z29" i="6"/>
  <c r="AA29" i="6"/>
  <c r="AB29" i="6"/>
  <c r="W46" i="6"/>
  <c r="W47" i="6"/>
  <c r="W45" i="6"/>
  <c r="Z32" i="6" l="1"/>
  <c r="AA32" i="6"/>
  <c r="AB32" i="6"/>
  <c r="Z33" i="6" l="1"/>
  <c r="U11" i="6" l="1"/>
  <c r="U10" i="6"/>
  <c r="U9" i="6"/>
  <c r="Z25" i="6"/>
  <c r="AA25" i="6"/>
  <c r="AB25" i="6"/>
  <c r="P47" i="6"/>
  <c r="P46" i="6"/>
  <c r="P45" i="6"/>
  <c r="AB36" i="6" l="1"/>
  <c r="K17" i="6"/>
  <c r="AB26" i="6" l="1"/>
  <c r="AA26" i="6"/>
  <c r="Z26" i="6"/>
  <c r="M57" i="6" l="1"/>
  <c r="M56" i="6"/>
  <c r="AB35" i="6"/>
  <c r="AA38" i="6" l="1"/>
  <c r="Z38" i="6"/>
  <c r="AB31" i="6"/>
  <c r="AA31" i="6"/>
  <c r="Z31" i="6"/>
  <c r="AB34" i="6"/>
  <c r="AA34" i="6"/>
  <c r="Z34" i="6"/>
  <c r="U59" i="6"/>
  <c r="U58" i="6"/>
  <c r="U57" i="6"/>
  <c r="AB30" i="6"/>
  <c r="AA30" i="6"/>
  <c r="Z30" i="6"/>
  <c r="F46" i="6" l="1"/>
  <c r="F45" i="6"/>
  <c r="F10" i="6"/>
  <c r="Z43" i="6" l="1"/>
  <c r="AB20" i="6"/>
  <c r="AB22" i="6"/>
  <c r="AB23" i="6"/>
  <c r="AB28" i="6"/>
  <c r="AB37" i="6"/>
  <c r="AB33" i="6"/>
  <c r="AB18" i="6"/>
  <c r="K46" i="6" l="1"/>
  <c r="K47" i="6"/>
  <c r="F53" i="6" l="1"/>
  <c r="F54" i="6"/>
  <c r="F52" i="6"/>
  <c r="K33" i="6"/>
  <c r="K34" i="6"/>
  <c r="K35" i="6"/>
  <c r="K45" i="6"/>
  <c r="H31" i="6"/>
  <c r="H30" i="6"/>
  <c r="F31" i="6"/>
  <c r="F30" i="6"/>
  <c r="U34" i="6"/>
  <c r="U35" i="6"/>
  <c r="U33" i="6"/>
  <c r="K6" i="6"/>
  <c r="K7" i="6"/>
  <c r="K5" i="6"/>
  <c r="P55" i="6"/>
  <c r="P54" i="6"/>
  <c r="M58" i="6"/>
  <c r="F9" i="6"/>
  <c r="P9" i="6"/>
  <c r="P10" i="6" l="1"/>
  <c r="P11" i="6"/>
  <c r="Z37" i="6" l="1"/>
  <c r="AA37" i="6"/>
  <c r="Z28" i="6"/>
  <c r="AA28" i="6"/>
  <c r="AA20" i="6" l="1"/>
  <c r="Z20" i="6"/>
  <c r="AB9" i="6" l="1"/>
  <c r="AB12" i="6" l="1"/>
  <c r="AB13" i="6"/>
  <c r="AB14" i="6"/>
  <c r="AB15" i="6"/>
  <c r="AB11" i="6"/>
  <c r="AB4" i="6"/>
  <c r="AB5" i="6"/>
  <c r="AB16" i="6"/>
  <c r="AB6" i="6"/>
  <c r="AB7" i="6"/>
  <c r="AB8" i="6"/>
  <c r="AB3" i="6"/>
  <c r="AA33" i="6"/>
  <c r="Z23" i="6"/>
  <c r="AA23" i="6"/>
  <c r="AA22" i="6"/>
  <c r="Z22" i="6"/>
  <c r="AA18" i="6"/>
  <c r="Z18" i="6"/>
  <c r="Z12" i="6"/>
  <c r="AA12" i="6"/>
  <c r="Z13" i="6"/>
  <c r="AA13" i="6"/>
  <c r="Z14" i="6"/>
  <c r="AA14" i="6"/>
  <c r="Z15" i="6"/>
  <c r="AA15" i="6"/>
  <c r="AA11" i="6"/>
  <c r="Z11" i="6"/>
  <c r="AA16" i="6"/>
  <c r="AA6" i="6"/>
  <c r="AA7" i="6"/>
  <c r="Z4" i="6"/>
  <c r="Z5" i="6"/>
  <c r="Z16" i="6"/>
  <c r="Z6" i="6"/>
  <c r="Z7" i="6"/>
  <c r="Z8" i="6"/>
  <c r="Z3" i="6"/>
</calcChain>
</file>

<file path=xl/sharedStrings.xml><?xml version="1.0" encoding="utf-8"?>
<sst xmlns="http://schemas.openxmlformats.org/spreadsheetml/2006/main" count="412" uniqueCount="142">
  <si>
    <t>Pazartesi</t>
  </si>
  <si>
    <t>Salı</t>
  </si>
  <si>
    <t>Çarşamba</t>
  </si>
  <si>
    <t>Perşembe</t>
  </si>
  <si>
    <t>Cuma</t>
  </si>
  <si>
    <t>Cumartesi</t>
  </si>
  <si>
    <t>I. Sınıf</t>
  </si>
  <si>
    <t>II. Sınıf</t>
  </si>
  <si>
    <t>III. Sınıf</t>
  </si>
  <si>
    <t>IV. Sınıf</t>
  </si>
  <si>
    <t>İKT 151</t>
  </si>
  <si>
    <t>ENM 440</t>
  </si>
  <si>
    <t>I</t>
  </si>
  <si>
    <t>İŞL 116</t>
  </si>
  <si>
    <t>ENM 104 A</t>
  </si>
  <si>
    <t>ENM 104 B</t>
  </si>
  <si>
    <t>ENM 313</t>
  </si>
  <si>
    <t>ENM 419</t>
  </si>
  <si>
    <t>ENM 444</t>
  </si>
  <si>
    <t>İŞL 475</t>
  </si>
  <si>
    <t>ENM 452</t>
  </si>
  <si>
    <t>ENM 320 B</t>
  </si>
  <si>
    <t>Dersi veren öğretim üyesi</t>
  </si>
  <si>
    <t xml:space="preserve">Prof. Dr. Nihal Erginel </t>
  </si>
  <si>
    <t>Dr. Öğr. Üy. Leman Esra Dolgun</t>
  </si>
  <si>
    <t>Dr. Öğr. Üy. Nergis Kasımbeyli</t>
  </si>
  <si>
    <t>Doç. Dr. Nil Aras</t>
  </si>
  <si>
    <t>Zorunlu Ders</t>
  </si>
  <si>
    <t>Ortak Ders</t>
  </si>
  <si>
    <t>Mesleki Seçmeli Ders</t>
  </si>
  <si>
    <t>ENM XXX</t>
  </si>
  <si>
    <t>Prof. Dr. Gürkan Öztürk</t>
  </si>
  <si>
    <t>Dönem</t>
  </si>
  <si>
    <t>II</t>
  </si>
  <si>
    <t>III</t>
  </si>
  <si>
    <t>IV</t>
  </si>
  <si>
    <t>Derslik</t>
  </si>
  <si>
    <t>Genel İktisat</t>
  </si>
  <si>
    <t>Fundamentals of Business</t>
  </si>
  <si>
    <t>System Analysis</t>
  </si>
  <si>
    <t>Simulation</t>
  </si>
  <si>
    <t>Müh. Matematiksel Programlama Modelleri</t>
  </si>
  <si>
    <t>Sustainable Systems Engineering</t>
  </si>
  <si>
    <t>Tedarik Zincirinde Modelleme</t>
  </si>
  <si>
    <t>Tekno-Girişimcilik</t>
  </si>
  <si>
    <t>Intro. to Multiobjective Optimization</t>
  </si>
  <si>
    <t>Intro. to Comp. and Prog. for Ind. Eng.</t>
  </si>
  <si>
    <t>Integer Programming and Network Models</t>
  </si>
  <si>
    <t>Mühendislikte Olasılık</t>
  </si>
  <si>
    <t>Production and Operations Planning II</t>
  </si>
  <si>
    <t>Ders Kodu</t>
  </si>
  <si>
    <t>Ders Adı</t>
  </si>
  <si>
    <t>Sınıf</t>
  </si>
  <si>
    <t>Seçmeli Ders</t>
  </si>
  <si>
    <t xml:space="preserve">FİZ 106 </t>
  </si>
  <si>
    <t>Endüstriyel Bilgi Sistemleri</t>
  </si>
  <si>
    <t>END-D1</t>
  </si>
  <si>
    <t>END-D2</t>
  </si>
  <si>
    <t>END-D3</t>
  </si>
  <si>
    <t>END-D4</t>
  </si>
  <si>
    <t>END-D5</t>
  </si>
  <si>
    <t>D2</t>
  </si>
  <si>
    <t>Endüstri Mühendisliği Stajı II</t>
  </si>
  <si>
    <t>ENM 407</t>
  </si>
  <si>
    <t>Doç. Dr.Emre Çimen</t>
  </si>
  <si>
    <t>Endüstri Mühendisliği Stajı I</t>
  </si>
  <si>
    <t>ENMSJ 402</t>
  </si>
  <si>
    <t>ENMSJ 401</t>
  </si>
  <si>
    <t>Araş. Gör. Dr. Salih Çağrı Özer</t>
  </si>
  <si>
    <t>Dr. Öğr. Üy. Müge Acar</t>
  </si>
  <si>
    <t>Dr. Öğr. Üy.  Zeliha Ergül Aydın</t>
  </si>
  <si>
    <t>Dr. Öğr. Üy. Fatih Bozkurt</t>
  </si>
  <si>
    <t>Dr. Öğr. Üy. Emine Akyol Özer</t>
  </si>
  <si>
    <t>ENM 312</t>
  </si>
  <si>
    <t>Üretim Sistemleri Analizi</t>
  </si>
  <si>
    <t>Genel Matematik II</t>
  </si>
  <si>
    <t>Fizik Lab. II</t>
  </si>
  <si>
    <t>Fizik II</t>
  </si>
  <si>
    <t xml:space="preserve">ENM 309 </t>
  </si>
  <si>
    <t>ENM 314</t>
  </si>
  <si>
    <t>ENM 448</t>
  </si>
  <si>
    <t>Project Planning and Management (Proje Planlama ve Yönetimi)</t>
  </si>
  <si>
    <t>Dr. Öğr. Üy. Z. İdil Erzurum Çiçek</t>
  </si>
  <si>
    <t>FL007</t>
  </si>
  <si>
    <t>MAK-227</t>
  </si>
  <si>
    <t>FİZ 108</t>
  </si>
  <si>
    <t>Z</t>
  </si>
  <si>
    <t>MS</t>
  </si>
  <si>
    <t>ENM 307 B</t>
  </si>
  <si>
    <t>ENM 426</t>
  </si>
  <si>
    <t>Dr. Öğr. Üyesi Banu İÇMEN ERDEM</t>
  </si>
  <si>
    <t>Dr. Öğr. Üyesi Şura Toptancı</t>
  </si>
  <si>
    <t>Dr. Öğr. Üyesi Zühal KARTAL</t>
  </si>
  <si>
    <t>ENM 420</t>
  </si>
  <si>
    <t>Servis Sistemleri</t>
  </si>
  <si>
    <t>Öğr. Gör. Dr. Banu GÜNER</t>
  </si>
  <si>
    <t>Prof. Dr. Zehra Kamışlı Öztürk</t>
  </si>
  <si>
    <t>ENM 310</t>
  </si>
  <si>
    <t>ENM 421</t>
  </si>
  <si>
    <t>Veri Bilimine Giriş</t>
  </si>
  <si>
    <t>END-226</t>
  </si>
  <si>
    <t>Linear Algebra and Numerical Methods</t>
  </si>
  <si>
    <t>Doç. Dr. Mehmet Alegöz</t>
  </si>
  <si>
    <t>Ekin Karabulut</t>
  </si>
  <si>
    <t>ENM 326</t>
  </si>
  <si>
    <t>Network Optimization and Algorithms</t>
  </si>
  <si>
    <t>ISG 401</t>
  </si>
  <si>
    <t>ISG 402</t>
  </si>
  <si>
    <t>Prof. Dr. Haluk Yapıcıoğlu</t>
  </si>
  <si>
    <t>Ergonomics</t>
  </si>
  <si>
    <t>MTH 456</t>
  </si>
  <si>
    <t xml:space="preserve">Gelecek Okuryazarlığı ve Öngörü Analizi </t>
  </si>
  <si>
    <t>Veri Madenciliğine Giriş</t>
  </si>
  <si>
    <t>Yatırım Planlaması</t>
  </si>
  <si>
    <t xml:space="preserve"> İş Sağlığı ve Güvenliği I</t>
  </si>
  <si>
    <t xml:space="preserve"> İş Sağlığı ve Güvenliği II</t>
  </si>
  <si>
    <t>Araş. Gör. Dr. Gürhan Ceylan</t>
  </si>
  <si>
    <t>Experimental Design and Regression Analysis</t>
  </si>
  <si>
    <t>ENM 458</t>
  </si>
  <si>
    <t>ENM 457</t>
  </si>
  <si>
    <t>Dr. Öğr. Üy. Şura Toptancı</t>
  </si>
  <si>
    <t xml:space="preserve">Üretim Teknolojileri ve Malzeme Bilimi                     </t>
  </si>
  <si>
    <t>ENM 2006 A</t>
  </si>
  <si>
    <t>ENM 2006 B</t>
  </si>
  <si>
    <t>MAT 1012</t>
  </si>
  <si>
    <t>MAT 2023</t>
  </si>
  <si>
    <t>Doç. Dr. Gülçin DİNÇ YALÇIN</t>
  </si>
  <si>
    <t>ENM 212</t>
  </si>
  <si>
    <t>ENM 307 A</t>
  </si>
  <si>
    <t>Prof. Dr. Onur KAYA</t>
  </si>
  <si>
    <t>ENM 320 A</t>
  </si>
  <si>
    <t>İST 244</t>
  </si>
  <si>
    <t>ENM 306</t>
  </si>
  <si>
    <t>Rassal Modeller</t>
  </si>
  <si>
    <t>ENM 454</t>
  </si>
  <si>
    <t>Risk Assessment and Hazard Analysis Techniques</t>
  </si>
  <si>
    <t>Dr. Öğr. Üyesi Şura TOPTANCI</t>
  </si>
  <si>
    <t>ENM 323</t>
  </si>
  <si>
    <t>Energy Systems Planning</t>
  </si>
  <si>
    <t>Dr. Öğr. Üyesi Zeynep İdil ERZURUM ÇİÇEK</t>
  </si>
  <si>
    <t xml:space="preserve">ENM 212 </t>
  </si>
  <si>
    <t>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</si>
</sst>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"/>
  </numFmts>
  <fonts count="30" x14ac:knownFonts="1">
    <font>
      <sz val="10"/>
      <name val="Arial Tur"/>
      <charset val="162"/>
    </font>
    <font>
      <sz val="10"/>
      <name val="Calibri"/>
      <family val="2"/>
      <charset val="162"/>
      <scheme val="minor"/>
    </font>
    <font>
      <sz val="10"/>
      <color theme="0" tint="-0.34998626667073579"/>
      <name val="Calibri"/>
      <family val="2"/>
      <charset val="162"/>
      <scheme val="minor"/>
    </font>
    <font>
      <b/>
      <sz val="10"/>
      <color rgb="FF00B050"/>
      <name val="Calibri"/>
      <family val="2"/>
      <charset val="162"/>
      <scheme val="minor"/>
    </font>
    <font>
      <b/>
      <sz val="10"/>
      <color rgb="FF7030A0"/>
      <name val="Calibri"/>
      <family val="2"/>
      <charset val="16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B050"/>
      <name val="Consolas"/>
      <family val="2"/>
    </font>
    <font>
      <sz val="10"/>
      <name val="Consolas"/>
      <family val="2"/>
    </font>
    <font>
      <b/>
      <sz val="10"/>
      <name val="Consolas"/>
      <family val="2"/>
    </font>
    <font>
      <sz val="8"/>
      <name val="Arial Tur"/>
      <charset val="162"/>
    </font>
    <font>
      <sz val="10"/>
      <color theme="2"/>
      <name val="Calibri"/>
      <family val="2"/>
      <scheme val="minor"/>
    </font>
    <font>
      <i/>
      <sz val="10"/>
      <color theme="2"/>
      <name val="Calibri"/>
      <family val="2"/>
      <scheme val="minor"/>
    </font>
    <font>
      <b/>
      <sz val="10"/>
      <color theme="2"/>
      <name val="Calibri"/>
      <family val="2"/>
      <charset val="162"/>
      <scheme val="minor"/>
    </font>
    <font>
      <b/>
      <sz val="10"/>
      <color theme="2"/>
      <name val="Arial Tur"/>
      <charset val="162"/>
    </font>
    <font>
      <sz val="10"/>
      <color theme="2"/>
      <name val="Arial Tur"/>
      <charset val="162"/>
    </font>
    <font>
      <b/>
      <sz val="10"/>
      <color rgb="FF00B050"/>
      <name val="Consolas"/>
      <family val="2"/>
      <charset val="162"/>
    </font>
    <font>
      <b/>
      <i/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name val="Consolas"/>
      <family val="2"/>
      <charset val="162"/>
    </font>
    <font>
      <b/>
      <sz val="10"/>
      <color rgb="FF7030A0"/>
      <name val="Consolas"/>
      <family val="2"/>
      <charset val="162"/>
    </font>
    <font>
      <b/>
      <sz val="10"/>
      <color theme="5"/>
      <name val="Calibri"/>
      <family val="2"/>
      <charset val="162"/>
      <scheme val="minor"/>
    </font>
    <font>
      <b/>
      <sz val="10"/>
      <name val="Calibri"/>
      <family val="2"/>
      <scheme val="minor"/>
    </font>
    <font>
      <b/>
      <sz val="10"/>
      <color rgb="FF7030A0"/>
      <name val="Consolas"/>
      <family val="2"/>
    </font>
    <font>
      <b/>
      <i/>
      <sz val="10"/>
      <name val="Consolas"/>
      <family val="2"/>
    </font>
    <font>
      <b/>
      <i/>
      <sz val="10"/>
      <color rgb="FF9C5700"/>
      <name val="Calibri"/>
      <family val="2"/>
      <charset val="162"/>
    </font>
    <font>
      <b/>
      <sz val="10"/>
      <color theme="5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Tur"/>
      <charset val="162"/>
    </font>
    <font>
      <sz val="10"/>
      <color theme="1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EB9C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15">
    <xf numFmtId="0" fontId="0" fillId="0" borderId="0" xfId="0"/>
    <xf numFmtId="20" fontId="2" fillId="0" borderId="0" xfId="0" applyNumberFormat="1" applyFont="1"/>
    <xf numFmtId="20" fontId="2" fillId="0" borderId="1" xfId="0" applyNumberFormat="1" applyFont="1" applyBorder="1"/>
    <xf numFmtId="20" fontId="2" fillId="0" borderId="3" xfId="0" applyNumberFormat="1" applyFont="1" applyBorder="1"/>
    <xf numFmtId="20" fontId="2" fillId="0" borderId="5" xfId="0" applyNumberFormat="1" applyFont="1" applyBorder="1"/>
    <xf numFmtId="0" fontId="1" fillId="0" borderId="0" xfId="0" applyFont="1"/>
    <xf numFmtId="164" fontId="1" fillId="0" borderId="0" xfId="0" applyNumberFormat="1" applyFont="1"/>
    <xf numFmtId="164" fontId="1" fillId="2" borderId="1" xfId="0" applyNumberFormat="1" applyFont="1" applyFill="1" applyBorder="1"/>
    <xf numFmtId="164" fontId="1" fillId="2" borderId="3" xfId="0" applyNumberFormat="1" applyFont="1" applyFill="1" applyBorder="1"/>
    <xf numFmtId="164" fontId="1" fillId="2" borderId="5" xfId="0" applyNumberFormat="1" applyFont="1" applyFill="1" applyBorder="1"/>
    <xf numFmtId="164" fontId="1" fillId="3" borderId="1" xfId="0" applyNumberFormat="1" applyFont="1" applyFill="1" applyBorder="1"/>
    <xf numFmtId="164" fontId="1" fillId="3" borderId="3" xfId="0" applyNumberFormat="1" applyFont="1" applyFill="1" applyBorder="1"/>
    <xf numFmtId="164" fontId="1" fillId="3" borderId="5" xfId="0" applyNumberFormat="1" applyFont="1" applyFill="1" applyBorder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3" xfId="0" applyFont="1" applyBorder="1"/>
    <xf numFmtId="0" fontId="6" fillId="0" borderId="2" xfId="0" applyFont="1" applyBorder="1" applyAlignment="1">
      <alignment horizontal="center"/>
    </xf>
    <xf numFmtId="0" fontId="5" fillId="0" borderId="2" xfId="0" applyFont="1" applyBorder="1"/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5" fillId="2" borderId="4" xfId="0" applyFont="1" applyFill="1" applyBorder="1"/>
    <xf numFmtId="0" fontId="8" fillId="2" borderId="3" xfId="0" applyFont="1" applyFill="1" applyBorder="1"/>
    <xf numFmtId="0" fontId="8" fillId="2" borderId="5" xfId="0" applyFont="1" applyFill="1" applyBorder="1"/>
    <xf numFmtId="0" fontId="6" fillId="2" borderId="6" xfId="0" applyFont="1" applyFill="1" applyBorder="1" applyAlignment="1">
      <alignment horizontal="center"/>
    </xf>
    <xf numFmtId="0" fontId="5" fillId="2" borderId="6" xfId="0" applyFont="1" applyFill="1" applyBorder="1"/>
    <xf numFmtId="0" fontId="8" fillId="0" borderId="0" xfId="0" applyFont="1"/>
    <xf numFmtId="0" fontId="11" fillId="4" borderId="0" xfId="0" applyFont="1" applyFill="1"/>
    <xf numFmtId="0" fontId="12" fillId="4" borderId="0" xfId="0" applyFont="1" applyFill="1" applyAlignment="1">
      <alignment horizontal="center"/>
    </xf>
    <xf numFmtId="0" fontId="13" fillId="5" borderId="0" xfId="0" applyFont="1" applyFill="1"/>
    <xf numFmtId="0" fontId="14" fillId="5" borderId="0" xfId="0" applyFont="1" applyFill="1"/>
    <xf numFmtId="0" fontId="16" fillId="0" borderId="3" xfId="0" applyFont="1" applyBorder="1"/>
    <xf numFmtId="0" fontId="17" fillId="0" borderId="4" xfId="0" applyFont="1" applyBorder="1" applyAlignment="1">
      <alignment horizontal="center"/>
    </xf>
    <xf numFmtId="0" fontId="3" fillId="0" borderId="3" xfId="0" applyFont="1" applyBorder="1"/>
    <xf numFmtId="0" fontId="18" fillId="0" borderId="4" xfId="0" applyFont="1" applyBorder="1"/>
    <xf numFmtId="0" fontId="17" fillId="0" borderId="6" xfId="0" applyFont="1" applyBorder="1" applyAlignment="1">
      <alignment horizontal="center"/>
    </xf>
    <xf numFmtId="0" fontId="18" fillId="0" borderId="6" xfId="0" applyFont="1" applyBorder="1"/>
    <xf numFmtId="0" fontId="19" fillId="2" borderId="1" xfId="0" applyFont="1" applyFill="1" applyBorder="1"/>
    <xf numFmtId="0" fontId="17" fillId="2" borderId="2" xfId="0" applyFont="1" applyFill="1" applyBorder="1" applyAlignment="1">
      <alignment horizontal="center"/>
    </xf>
    <xf numFmtId="0" fontId="18" fillId="2" borderId="2" xfId="0" applyFont="1" applyFill="1" applyBorder="1"/>
    <xf numFmtId="0" fontId="16" fillId="2" borderId="3" xfId="0" applyFont="1" applyFill="1" applyBorder="1"/>
    <xf numFmtId="0" fontId="17" fillId="2" borderId="4" xfId="0" applyFont="1" applyFill="1" applyBorder="1" applyAlignment="1">
      <alignment horizontal="center"/>
    </xf>
    <xf numFmtId="0" fontId="18" fillId="2" borderId="4" xfId="0" applyFont="1" applyFill="1" applyBorder="1"/>
    <xf numFmtId="0" fontId="19" fillId="2" borderId="3" xfId="0" applyFont="1" applyFill="1" applyBorder="1"/>
    <xf numFmtId="0" fontId="19" fillId="2" borderId="5" xfId="0" applyFont="1" applyFill="1" applyBorder="1"/>
    <xf numFmtId="0" fontId="17" fillId="2" borderId="6" xfId="0" applyFont="1" applyFill="1" applyBorder="1" applyAlignment="1">
      <alignment horizontal="center"/>
    </xf>
    <xf numFmtId="0" fontId="18" fillId="2" borderId="6" xfId="0" applyFont="1" applyFill="1" applyBorder="1"/>
    <xf numFmtId="0" fontId="19" fillId="0" borderId="1" xfId="0" applyFont="1" applyBorder="1"/>
    <xf numFmtId="0" fontId="17" fillId="0" borderId="2" xfId="0" applyFont="1" applyBorder="1" applyAlignment="1">
      <alignment horizontal="center"/>
    </xf>
    <xf numFmtId="0" fontId="18" fillId="0" borderId="2" xfId="0" applyFont="1" applyBorder="1"/>
    <xf numFmtId="0" fontId="20" fillId="0" borderId="3" xfId="0" applyFont="1" applyBorder="1"/>
    <xf numFmtId="0" fontId="19" fillId="0" borderId="3" xfId="0" applyFont="1" applyBorder="1"/>
    <xf numFmtId="0" fontId="19" fillId="0" borderId="5" xfId="0" applyFont="1" applyBorder="1"/>
    <xf numFmtId="0" fontId="20" fillId="2" borderId="3" xfId="0" applyFont="1" applyFill="1" applyBorder="1"/>
    <xf numFmtId="0" fontId="4" fillId="0" borderId="4" xfId="0" applyFont="1" applyBorder="1"/>
    <xf numFmtId="0" fontId="4" fillId="2" borderId="4" xfId="0" applyFont="1" applyFill="1" applyBorder="1"/>
    <xf numFmtId="0" fontId="18" fillId="0" borderId="7" xfId="0" applyFont="1" applyBorder="1"/>
    <xf numFmtId="0" fontId="4" fillId="2" borderId="2" xfId="0" applyFont="1" applyFill="1" applyBorder="1"/>
    <xf numFmtId="0" fontId="21" fillId="0" borderId="4" xfId="0" applyFont="1" applyBorder="1"/>
    <xf numFmtId="0" fontId="21" fillId="2" borderId="4" xfId="0" applyFont="1" applyFill="1" applyBorder="1"/>
    <xf numFmtId="0" fontId="21" fillId="0" borderId="6" xfId="0" applyFont="1" applyBorder="1"/>
    <xf numFmtId="0" fontId="21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0" fillId="6" borderId="0" xfId="0" applyFill="1"/>
    <xf numFmtId="0" fontId="0" fillId="7" borderId="0" xfId="0" applyFill="1"/>
    <xf numFmtId="0" fontId="23" fillId="2" borderId="4" xfId="0" applyFont="1" applyFill="1" applyBorder="1"/>
    <xf numFmtId="0" fontId="24" fillId="2" borderId="4" xfId="0" applyFont="1" applyFill="1" applyBorder="1" applyAlignment="1">
      <alignment horizontal="center"/>
    </xf>
    <xf numFmtId="0" fontId="9" fillId="0" borderId="4" xfId="0" applyFont="1" applyBorder="1"/>
    <xf numFmtId="0" fontId="24" fillId="0" borderId="4" xfId="0" applyFont="1" applyBorder="1" applyAlignment="1">
      <alignment horizontal="center"/>
    </xf>
    <xf numFmtId="0" fontId="9" fillId="0" borderId="6" xfId="0" applyFont="1" applyBorder="1"/>
    <xf numFmtId="0" fontId="24" fillId="0" borderId="6" xfId="0" applyFont="1" applyBorder="1" applyAlignment="1">
      <alignment horizontal="center"/>
    </xf>
    <xf numFmtId="0" fontId="9" fillId="2" borderId="2" xfId="0" applyFont="1" applyFill="1" applyBorder="1"/>
    <xf numFmtId="0" fontId="24" fillId="2" borderId="2" xfId="0" applyFont="1" applyFill="1" applyBorder="1" applyAlignment="1">
      <alignment horizontal="center"/>
    </xf>
    <xf numFmtId="0" fontId="9" fillId="2" borderId="4" xfId="0" applyFont="1" applyFill="1" applyBorder="1"/>
    <xf numFmtId="0" fontId="23" fillId="0" borderId="4" xfId="0" applyFont="1" applyBorder="1"/>
    <xf numFmtId="0" fontId="9" fillId="2" borderId="6" xfId="0" applyFont="1" applyFill="1" applyBorder="1"/>
    <xf numFmtId="0" fontId="24" fillId="2" borderId="6" xfId="0" applyFont="1" applyFill="1" applyBorder="1" applyAlignment="1">
      <alignment horizontal="center"/>
    </xf>
    <xf numFmtId="0" fontId="9" fillId="0" borderId="2" xfId="0" applyFont="1" applyBorder="1"/>
    <xf numFmtId="0" fontId="24" fillId="0" borderId="2" xfId="0" applyFont="1" applyBorder="1" applyAlignment="1">
      <alignment horizontal="center"/>
    </xf>
    <xf numFmtId="0" fontId="23" fillId="0" borderId="3" xfId="0" applyFont="1" applyBorder="1"/>
    <xf numFmtId="0" fontId="13" fillId="5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5" fillId="8" borderId="11" xfId="0" applyFont="1" applyFill="1" applyBorder="1" applyAlignment="1">
      <alignment horizontal="center"/>
    </xf>
    <xf numFmtId="0" fontId="9" fillId="0" borderId="0" xfId="0" applyFont="1"/>
    <xf numFmtId="0" fontId="26" fillId="0" borderId="4" xfId="0" applyFont="1" applyBorder="1"/>
    <xf numFmtId="0" fontId="17" fillId="2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18" fillId="2" borderId="14" xfId="0" applyFont="1" applyFill="1" applyBorder="1"/>
    <xf numFmtId="0" fontId="5" fillId="2" borderId="0" xfId="0" applyFont="1" applyFill="1"/>
    <xf numFmtId="0" fontId="27" fillId="0" borderId="0" xfId="0" applyFont="1" applyAlignment="1">
      <alignment horizontal="right"/>
    </xf>
    <xf numFmtId="14" fontId="28" fillId="0" borderId="0" xfId="0" applyNumberFormat="1" applyFont="1" applyAlignment="1">
      <alignment horizontal="left"/>
    </xf>
    <xf numFmtId="20" fontId="2" fillId="0" borderId="15" xfId="0" applyNumberFormat="1" applyFont="1" applyBorder="1"/>
    <xf numFmtId="0" fontId="8" fillId="2" borderId="15" xfId="0" applyFont="1" applyFill="1" applyBorder="1"/>
    <xf numFmtId="0" fontId="6" fillId="2" borderId="16" xfId="0" applyFont="1" applyFill="1" applyBorder="1" applyAlignment="1">
      <alignment horizontal="center"/>
    </xf>
    <xf numFmtId="0" fontId="5" fillId="2" borderId="16" xfId="0" applyFont="1" applyFill="1" applyBorder="1"/>
    <xf numFmtId="0" fontId="18" fillId="2" borderId="16" xfId="0" applyFont="1" applyFill="1" applyBorder="1"/>
    <xf numFmtId="0" fontId="17" fillId="2" borderId="16" xfId="0" applyFont="1" applyFill="1" applyBorder="1" applyAlignment="1">
      <alignment horizontal="center"/>
    </xf>
    <xf numFmtId="164" fontId="1" fillId="2" borderId="17" xfId="0" applyNumberFormat="1" applyFont="1" applyFill="1" applyBorder="1"/>
    <xf numFmtId="0" fontId="3" fillId="2" borderId="4" xfId="0" applyFont="1" applyFill="1" applyBorder="1"/>
    <xf numFmtId="0" fontId="29" fillId="0" borderId="0" xfId="0" applyFont="1" applyAlignment="1">
      <alignment horizontal="left"/>
    </xf>
    <xf numFmtId="0" fontId="1" fillId="0" borderId="18" xfId="0" applyFont="1" applyBorder="1"/>
    <xf numFmtId="0" fontId="3" fillId="2" borderId="19" xfId="0" applyFont="1" applyFill="1" applyBorder="1"/>
    <xf numFmtId="0" fontId="17" fillId="2" borderId="19" xfId="0" applyFont="1" applyFill="1" applyBorder="1" applyAlignment="1">
      <alignment horizontal="center"/>
    </xf>
    <xf numFmtId="164" fontId="1" fillId="2" borderId="20" xfId="0" applyNumberFormat="1" applyFont="1" applyFill="1" applyBorder="1"/>
    <xf numFmtId="0" fontId="0" fillId="3" borderId="9" xfId="0" applyFill="1" applyBorder="1" applyAlignment="1">
      <alignment vertical="center" textRotation="90"/>
    </xf>
    <xf numFmtId="0" fontId="0" fillId="3" borderId="8" xfId="0" applyFill="1" applyBorder="1" applyAlignment="1">
      <alignment vertical="center" textRotation="90"/>
    </xf>
    <xf numFmtId="0" fontId="0" fillId="3" borderId="10" xfId="0" applyFill="1" applyBorder="1" applyAlignment="1">
      <alignment vertical="center" textRotation="90"/>
    </xf>
    <xf numFmtId="0" fontId="15" fillId="5" borderId="9" xfId="0" applyFont="1" applyFill="1" applyBorder="1" applyAlignment="1">
      <alignment vertical="center" textRotation="90"/>
    </xf>
    <xf numFmtId="0" fontId="15" fillId="5" borderId="8" xfId="0" applyFont="1" applyFill="1" applyBorder="1" applyAlignment="1">
      <alignment vertical="center" textRotation="90"/>
    </xf>
    <xf numFmtId="0" fontId="15" fillId="5" borderId="10" xfId="0" applyFont="1" applyFill="1" applyBorder="1" applyAlignment="1">
      <alignment vertical="center" textRotation="90"/>
    </xf>
    <xf numFmtId="0" fontId="17" fillId="0" borderId="4" xfId="0" applyFont="1" applyFill="1" applyBorder="1" applyAlignment="1">
      <alignment horizontal="center"/>
    </xf>
  </cellXfs>
  <cellStyles count="1">
    <cellStyle name="Normal" xfId="0" builtinId="0"/>
  </cellStyles>
  <dxfs count="260"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color rgb="FF002060"/>
      </font>
      <fill>
        <patternFill>
          <bgColor rgb="FF00FDFF"/>
        </patternFill>
      </fill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color auto="1"/>
      </font>
      <fill>
        <patternFill>
          <bgColor rgb="FF00B0F0"/>
        </patternFill>
      </fill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color auto="1"/>
      </font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8EDEC"/>
      <color rgb="FF0096FF"/>
      <color rgb="FF00FDFF"/>
      <color rgb="FFEDF7F9"/>
      <color rgb="FFFEF4EC"/>
      <color rgb="FFD3EBF1"/>
      <color rgb="FFFFFFFF"/>
      <color rgb="FFF5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kts.eskisehir.edu.tr/tr/ders/tanitim/161833/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C7FF9-4364-164A-85E4-E5DD40098661}">
  <sheetPr>
    <pageSetUpPr fitToPage="1"/>
  </sheetPr>
  <dimension ref="B1:AB75"/>
  <sheetViews>
    <sheetView showGridLines="0" tabSelected="1" view="pageLayout" topLeftCell="H47" zoomScale="175" zoomScaleNormal="100" zoomScalePageLayoutView="175" workbookViewId="0">
      <selection activeCell="AA42" sqref="AA42"/>
    </sheetView>
  </sheetViews>
  <sheetFormatPr defaultColWidth="8.6640625" defaultRowHeight="13.8" x14ac:dyDescent="0.3"/>
  <cols>
    <col min="1" max="1" width="3.6640625" customWidth="1"/>
    <col min="2" max="2" width="3.33203125" bestFit="1" customWidth="1"/>
    <col min="3" max="3" width="3.109375" style="6" bestFit="1" customWidth="1"/>
    <col min="4" max="4" width="6" style="1" hidden="1" customWidth="1"/>
    <col min="5" max="5" width="13.77734375" style="15" customWidth="1"/>
    <col min="6" max="6" width="8.33203125" style="16" customWidth="1"/>
    <col min="7" max="7" width="12.77734375" style="15" customWidth="1"/>
    <col min="8" max="8" width="5.33203125" style="16" bestFit="1" customWidth="1"/>
    <col min="9" max="9" width="3.109375" style="6" bestFit="1" customWidth="1"/>
    <col min="10" max="10" width="10.6640625" style="15" customWidth="1"/>
    <col min="11" max="11" width="5.33203125" style="16" bestFit="1" customWidth="1"/>
    <col min="12" max="12" width="10.6640625" style="15" customWidth="1"/>
    <col min="13" max="13" width="5.33203125" style="16" bestFit="1" customWidth="1"/>
    <col min="14" max="14" width="3.5546875" style="6" bestFit="1" customWidth="1"/>
    <col min="15" max="15" width="10.6640625" style="15" customWidth="1"/>
    <col min="16" max="16" width="5.88671875" style="16" bestFit="1" customWidth="1"/>
    <col min="17" max="17" width="10.6640625" style="15" customWidth="1"/>
    <col min="18" max="18" width="5.33203125" style="16" bestFit="1" customWidth="1"/>
    <col min="19" max="19" width="3.109375" style="6" bestFit="1" customWidth="1"/>
    <col min="20" max="20" width="10.6640625" style="15" customWidth="1"/>
    <col min="21" max="21" width="5.33203125" style="16" bestFit="1" customWidth="1"/>
    <col min="22" max="22" width="9.44140625" style="15" customWidth="1"/>
    <col min="23" max="23" width="8.33203125" style="16" customWidth="1"/>
    <col min="24" max="24" width="2" customWidth="1"/>
    <col min="25" max="25" width="11.33203125" style="5" customWidth="1"/>
    <col min="26" max="26" width="51.44140625" style="84" bestFit="1" customWidth="1"/>
    <col min="27" max="27" width="28.6640625" style="85" bestFit="1" customWidth="1"/>
    <col min="28" max="28" width="14.33203125" bestFit="1" customWidth="1"/>
  </cols>
  <sheetData>
    <row r="1" spans="2:28" ht="22.95" customHeight="1" x14ac:dyDescent="0.3"/>
    <row r="2" spans="2:28" ht="22.95" customHeight="1" x14ac:dyDescent="0.3">
      <c r="E2" s="30" t="s">
        <v>6</v>
      </c>
      <c r="F2" s="31"/>
      <c r="G2" s="30"/>
      <c r="H2" s="31"/>
      <c r="J2" s="30" t="s">
        <v>7</v>
      </c>
      <c r="K2" s="31"/>
      <c r="L2" s="30"/>
      <c r="M2" s="31"/>
      <c r="O2" s="30" t="s">
        <v>8</v>
      </c>
      <c r="P2" s="31"/>
      <c r="Q2" s="30"/>
      <c r="R2" s="31"/>
      <c r="T2" s="30" t="s">
        <v>9</v>
      </c>
      <c r="U2" s="31"/>
      <c r="V2" s="30"/>
      <c r="W2" s="31"/>
      <c r="Y2" s="32" t="s">
        <v>6</v>
      </c>
      <c r="Z2" s="83"/>
      <c r="AA2" s="83" t="s">
        <v>22</v>
      </c>
      <c r="AB2" s="33" t="s">
        <v>36</v>
      </c>
    </row>
    <row r="3" spans="2:28" x14ac:dyDescent="0.3">
      <c r="B3" s="111" t="s">
        <v>0</v>
      </c>
      <c r="C3" s="10">
        <v>0.33333333333333331</v>
      </c>
      <c r="D3" s="2">
        <v>0.36458333333333331</v>
      </c>
      <c r="E3" s="17"/>
      <c r="F3" s="18"/>
      <c r="G3" s="19"/>
      <c r="H3" s="18"/>
      <c r="I3" s="10">
        <v>0.33333333333333331</v>
      </c>
      <c r="J3" s="19"/>
      <c r="K3" s="18"/>
      <c r="L3" s="19"/>
      <c r="M3" s="18"/>
      <c r="N3" s="10">
        <v>0.33333333333333331</v>
      </c>
      <c r="O3" s="19"/>
      <c r="P3" s="18"/>
      <c r="Q3" s="19"/>
      <c r="R3" s="18"/>
      <c r="S3" s="10">
        <v>0.33333333333333331</v>
      </c>
      <c r="U3" s="18"/>
      <c r="Y3" s="5" t="s">
        <v>54</v>
      </c>
      <c r="Z3" s="84" t="str">
        <f t="shared" ref="Z3:Z5" si="0">VLOOKUP(Y3,dersler,2,FALSE)</f>
        <v>Fizik II</v>
      </c>
      <c r="AA3" s="84"/>
      <c r="AB3" t="str">
        <f t="shared" ref="AB3:AB5" si="1">IF(VLOOKUP(Y3,dersler,5,FALSE)&lt;&gt;0,VLOOKUP(Y3,dersler,5,FALSE),"")</f>
        <v>END-D2</v>
      </c>
    </row>
    <row r="4" spans="2:28" x14ac:dyDescent="0.3">
      <c r="B4" s="112"/>
      <c r="C4" s="11">
        <v>0.375</v>
      </c>
      <c r="D4" s="3">
        <v>0.40625</v>
      </c>
      <c r="E4" s="34"/>
      <c r="F4" s="35"/>
      <c r="G4" s="37"/>
      <c r="H4" s="20"/>
      <c r="I4" s="11">
        <v>0.375</v>
      </c>
      <c r="J4" s="70"/>
      <c r="K4" s="71"/>
      <c r="L4" s="70"/>
      <c r="M4" s="35"/>
      <c r="N4" s="11">
        <v>0.375</v>
      </c>
      <c r="O4" s="37"/>
      <c r="P4" s="35"/>
      <c r="Q4" s="37"/>
      <c r="R4" s="35"/>
      <c r="S4" s="11">
        <v>0.375</v>
      </c>
      <c r="T4" s="37"/>
      <c r="U4" s="35"/>
      <c r="V4" s="37"/>
      <c r="W4" s="35"/>
      <c r="Y4" s="5" t="s">
        <v>85</v>
      </c>
      <c r="Z4" s="84" t="str">
        <f t="shared" si="0"/>
        <v>Fizik Lab. II</v>
      </c>
      <c r="AA4" s="84"/>
      <c r="AB4" t="str">
        <f t="shared" si="1"/>
        <v>FL007</v>
      </c>
    </row>
    <row r="5" spans="2:28" x14ac:dyDescent="0.3">
      <c r="B5" s="112"/>
      <c r="C5" s="11">
        <v>0.41666666666666702</v>
      </c>
      <c r="D5" s="3">
        <v>0.44791666666666702</v>
      </c>
      <c r="E5" s="34"/>
      <c r="F5" s="35"/>
      <c r="G5" s="37"/>
      <c r="H5" s="20"/>
      <c r="I5" s="11">
        <v>0.41666666666666702</v>
      </c>
      <c r="J5" s="77" t="s">
        <v>63</v>
      </c>
      <c r="K5" s="44" t="str">
        <f>IF(VLOOKUP(J5,dersler,5,FALSE)&lt;&gt;0,RIGHT(VLOOKUP(J5,dersler,5,FALSE),2),"")</f>
        <v>D2</v>
      </c>
      <c r="L5" s="70"/>
      <c r="M5" s="35"/>
      <c r="N5" s="11">
        <v>0.41666666666666702</v>
      </c>
      <c r="O5" s="37"/>
      <c r="P5" s="35"/>
      <c r="Q5" s="70"/>
      <c r="R5" s="35"/>
      <c r="S5" s="11">
        <v>0.41666666666666702</v>
      </c>
      <c r="T5" s="88" t="s">
        <v>73</v>
      </c>
      <c r="U5" s="44" t="str">
        <f>IF(VLOOKUP(T5,dersler,5,FALSE)&lt;&gt;0,RIGHT(VLOOKUP(T5,dersler,5,FALSE),2),"")</f>
        <v>D3</v>
      </c>
      <c r="V5" s="61" t="s">
        <v>11</v>
      </c>
      <c r="W5" s="44" t="str">
        <f>IF(VLOOKUP(V5,dersler,5,FALSE)&lt;&gt;0,RIGHT(VLOOKUP(V5,dersler,5,FALSE),3),"")</f>
        <v>226</v>
      </c>
      <c r="Y5" s="5" t="s">
        <v>10</v>
      </c>
      <c r="Z5" s="84" t="str">
        <f t="shared" si="0"/>
        <v>Genel İktisat</v>
      </c>
      <c r="AA5" s="84"/>
      <c r="AB5" t="str">
        <f t="shared" si="1"/>
        <v>END-D1</v>
      </c>
    </row>
    <row r="6" spans="2:28" x14ac:dyDescent="0.3">
      <c r="B6" s="112"/>
      <c r="C6" s="11">
        <v>0.45833333333333298</v>
      </c>
      <c r="D6" s="3">
        <v>0.48958333333333298</v>
      </c>
      <c r="E6" s="34"/>
      <c r="F6" s="35"/>
      <c r="G6" s="37"/>
      <c r="H6" s="20"/>
      <c r="I6" s="11">
        <v>0.45833333333333298</v>
      </c>
      <c r="J6" s="77" t="s">
        <v>63</v>
      </c>
      <c r="K6" s="44" t="str">
        <f>IF(VLOOKUP(J6,dersler,5,FALSE)&lt;&gt;0,RIGHT(VLOOKUP(J6,dersler,5,FALSE),2),"")</f>
        <v>D2</v>
      </c>
      <c r="L6" s="70"/>
      <c r="M6" s="35"/>
      <c r="N6" s="11">
        <v>0.45833333333333298</v>
      </c>
      <c r="O6" s="37"/>
      <c r="P6" s="35"/>
      <c r="Q6" s="70"/>
      <c r="R6" s="35"/>
      <c r="S6" s="11">
        <v>0.45833333333333298</v>
      </c>
      <c r="T6" s="88" t="s">
        <v>73</v>
      </c>
      <c r="U6" s="44" t="str">
        <f>IF(VLOOKUP(T6,dersler,5,FALSE)&lt;&gt;0,RIGHT(VLOOKUP(T6,dersler,5,FALSE),2),"")</f>
        <v>D3</v>
      </c>
      <c r="V6" s="61" t="s">
        <v>11</v>
      </c>
      <c r="W6" s="44" t="str">
        <f>IF(VLOOKUP(V6,dersler,5,FALSE)&lt;&gt;0,RIGHT(VLOOKUP(V6,dersler,5,FALSE),3),"")</f>
        <v>226</v>
      </c>
      <c r="Y6" s="5" t="s">
        <v>14</v>
      </c>
      <c r="Z6" s="84" t="str">
        <f>VLOOKUP(Y6,dersler,2,FALSE)</f>
        <v>Intro. to Comp. and Prog. for Ind. Eng.</v>
      </c>
      <c r="AA6" s="84" t="str">
        <f>VLOOKUP(Y6,dersler,3,FALSE)</f>
        <v>Araş. Gör. Dr. Gürhan Ceylan</v>
      </c>
      <c r="AB6" t="str">
        <f>IF(VLOOKUP(Y6,dersler,5,FALSE)&lt;&gt;0,VLOOKUP(Y6,dersler,5,FALSE),"")</f>
        <v>END-D1</v>
      </c>
    </row>
    <row r="7" spans="2:28" x14ac:dyDescent="0.3">
      <c r="B7" s="112"/>
      <c r="C7" s="11">
        <v>0.5</v>
      </c>
      <c r="D7" s="3">
        <v>0.53125</v>
      </c>
      <c r="E7" s="34"/>
      <c r="F7" s="35"/>
      <c r="G7" s="37"/>
      <c r="H7" s="20"/>
      <c r="I7" s="11">
        <v>0.5</v>
      </c>
      <c r="J7" s="77" t="s">
        <v>63</v>
      </c>
      <c r="K7" s="44" t="str">
        <f>IF(VLOOKUP(J7,dersler,5,FALSE)&lt;&gt;0,RIGHT(VLOOKUP(J7,dersler,5,FALSE),2),"")</f>
        <v>D2</v>
      </c>
      <c r="L7" s="70"/>
      <c r="M7" s="35"/>
      <c r="N7" s="11">
        <v>0.5</v>
      </c>
      <c r="O7" s="37"/>
      <c r="P7" s="35"/>
      <c r="Q7" s="70"/>
      <c r="R7" s="35"/>
      <c r="S7" s="11">
        <v>0.5</v>
      </c>
      <c r="T7" s="88" t="s">
        <v>73</v>
      </c>
      <c r="U7" s="44" t="str">
        <f>IF(VLOOKUP(T7,dersler,5,FALSE)&lt;&gt;0,RIGHT(VLOOKUP(T7,dersler,5,FALSE),2),"")</f>
        <v>D3</v>
      </c>
      <c r="V7" s="61" t="s">
        <v>11</v>
      </c>
      <c r="W7" s="44" t="str">
        <f>IF(VLOOKUP(V7,dersler,5,FALSE)&lt;&gt;0,RIGHT(VLOOKUP(V7,dersler,5,FALSE),3),"")</f>
        <v>226</v>
      </c>
      <c r="Y7" s="5" t="s">
        <v>15</v>
      </c>
      <c r="Z7" s="84" t="str">
        <f>VLOOKUP(Y7,dersler,2,FALSE)</f>
        <v>Intro. to Comp. and Prog. for Ind. Eng.</v>
      </c>
      <c r="AA7" s="84" t="str">
        <f>VLOOKUP(Y7,dersler,3,FALSE)</f>
        <v>Doç. Dr.Emre Çimen</v>
      </c>
      <c r="AB7" t="str">
        <f>IF(VLOOKUP(Y7,dersler,5,FALSE)&lt;&gt;0,VLOOKUP(Y7,dersler,5,FALSE),"")</f>
        <v>END-D4</v>
      </c>
    </row>
    <row r="8" spans="2:28" x14ac:dyDescent="0.3">
      <c r="B8" s="112"/>
      <c r="C8" s="11">
        <v>0.54166666666666596</v>
      </c>
      <c r="D8" s="3">
        <v>0.57291666666666596</v>
      </c>
      <c r="E8" s="34"/>
      <c r="F8" s="35"/>
      <c r="G8" s="37"/>
      <c r="H8" s="20"/>
      <c r="I8" s="11">
        <v>0.54166666666666596</v>
      </c>
      <c r="J8" s="70"/>
      <c r="K8" s="71"/>
      <c r="L8" s="70"/>
      <c r="M8" s="35"/>
      <c r="N8" s="11">
        <v>0.54166666666666596</v>
      </c>
      <c r="O8" s="37"/>
      <c r="P8" s="35"/>
      <c r="Q8" s="37"/>
      <c r="R8" s="35"/>
      <c r="S8" s="11">
        <v>0.54166666666666596</v>
      </c>
      <c r="T8" s="37"/>
      <c r="U8" s="35"/>
      <c r="V8" s="37"/>
      <c r="W8" s="35"/>
      <c r="Y8" s="5" t="s">
        <v>124</v>
      </c>
      <c r="Z8" s="84" t="str">
        <f>VLOOKUP(Y8,dersler,2,FALSE)</f>
        <v>Genel Matematik II</v>
      </c>
      <c r="AA8" s="84"/>
      <c r="AB8" t="str">
        <f>IF(VLOOKUP(Y8,dersler,5,FALSE)&lt;&gt;0,VLOOKUP(Y8,dersler,5,FALSE),"")</f>
        <v>MAK-227</v>
      </c>
    </row>
    <row r="9" spans="2:28" x14ac:dyDescent="0.3">
      <c r="B9" s="112"/>
      <c r="C9" s="11">
        <v>0.58333333333333304</v>
      </c>
      <c r="D9" s="3">
        <v>0.61458333333333304</v>
      </c>
      <c r="E9" s="34" t="s">
        <v>125</v>
      </c>
      <c r="F9" s="44" t="str">
        <f>IF(VLOOKUP(E9,dersler,5,FALSE)&lt;&gt;0,RIGHT(VLOOKUP(E9,dersler,5,FALSE),2),"")</f>
        <v>D3</v>
      </c>
      <c r="G9" s="37"/>
      <c r="H9" s="20"/>
      <c r="I9" s="11">
        <v>0.58333333333333304</v>
      </c>
      <c r="J9" s="70"/>
      <c r="K9" s="71"/>
      <c r="L9" s="70"/>
      <c r="M9" s="35"/>
      <c r="N9" s="11">
        <v>0.58333333333333304</v>
      </c>
      <c r="O9" s="57" t="s">
        <v>97</v>
      </c>
      <c r="P9" s="86" t="str">
        <f>IF(VLOOKUP(O9,dersler,5,FALSE)&lt;&gt;0,RIGHT(VLOOKUP(O9,dersler,5,FALSE),2),"")</f>
        <v>D2</v>
      </c>
      <c r="Q9" s="37"/>
      <c r="R9" s="35"/>
      <c r="S9" s="11">
        <v>0.58333333333333304</v>
      </c>
      <c r="T9" s="61" t="s">
        <v>104</v>
      </c>
      <c r="U9" s="44" t="str">
        <f>IF(VLOOKUP(T9,dersler,5,FALSE)&lt;&gt;0,RIGHT(VLOOKUP(T9,dersler,5,FALSE),2),"")</f>
        <v>D1</v>
      </c>
      <c r="V9" s="61" t="s">
        <v>17</v>
      </c>
      <c r="W9" s="114" t="s">
        <v>141</v>
      </c>
      <c r="Y9" s="5" t="s">
        <v>125</v>
      </c>
      <c r="Z9" s="84" t="str">
        <f>VLOOKUP(Y9,dersler,2,FALSE)</f>
        <v>Linear Algebra and Numerical Methods</v>
      </c>
      <c r="AA9" s="84"/>
      <c r="AB9" t="str">
        <f t="shared" ref="AB9" si="2">IF(VLOOKUP(Y9,dersler,5,FALSE)&lt;&gt;0,VLOOKUP(Y9,dersler,5,FALSE),"")</f>
        <v>END-D3</v>
      </c>
    </row>
    <row r="10" spans="2:28" x14ac:dyDescent="0.3">
      <c r="B10" s="112"/>
      <c r="C10" s="11">
        <v>0.625</v>
      </c>
      <c r="D10" s="3">
        <v>0.65625</v>
      </c>
      <c r="E10" s="34" t="s">
        <v>125</v>
      </c>
      <c r="F10" s="44" t="str">
        <f>IF(VLOOKUP(E10,dersler,5,FALSE)&lt;&gt;0,RIGHT(VLOOKUP(E10,dersler,5,FALSE),2),"")</f>
        <v>D3</v>
      </c>
      <c r="G10" s="37"/>
      <c r="H10" s="20"/>
      <c r="I10" s="11">
        <v>0.625</v>
      </c>
      <c r="J10" s="70"/>
      <c r="K10" s="71"/>
      <c r="L10" s="70"/>
      <c r="M10" s="35"/>
      <c r="N10" s="11">
        <v>0.625</v>
      </c>
      <c r="O10" s="57" t="s">
        <v>97</v>
      </c>
      <c r="P10" s="86" t="str">
        <f>IF(VLOOKUP(O10,dersler,5,FALSE)&lt;&gt;0,RIGHT(VLOOKUP(O10,dersler,5,FALSE),2),"")</f>
        <v>D2</v>
      </c>
      <c r="Q10" s="37"/>
      <c r="R10" s="35"/>
      <c r="S10" s="11">
        <v>0.625</v>
      </c>
      <c r="T10" s="61" t="s">
        <v>104</v>
      </c>
      <c r="U10" s="44" t="str">
        <f>IF(VLOOKUP(T10,dersler,5,FALSE)&lt;&gt;0,RIGHT(VLOOKUP(T10,dersler,5,FALSE),2),"")</f>
        <v>D1</v>
      </c>
      <c r="V10" s="61" t="s">
        <v>17</v>
      </c>
      <c r="W10" s="114" t="s">
        <v>141</v>
      </c>
      <c r="Y10" s="32" t="s">
        <v>7</v>
      </c>
      <c r="Z10" s="83"/>
      <c r="AA10" s="83" t="s">
        <v>22</v>
      </c>
      <c r="AB10" s="33" t="s">
        <v>36</v>
      </c>
    </row>
    <row r="11" spans="2:28" x14ac:dyDescent="0.3">
      <c r="B11" s="112"/>
      <c r="C11" s="11">
        <v>0.66666666666666596</v>
      </c>
      <c r="D11" s="3">
        <v>0.69791666666666596</v>
      </c>
      <c r="E11" s="34" t="s">
        <v>125</v>
      </c>
      <c r="F11" s="44" t="str">
        <f>IF(VLOOKUP(E11,dersler,5,FALSE)&lt;&gt;0,RIGHT(VLOOKUP(E11,dersler,5,FALSE),2),"")</f>
        <v>D3</v>
      </c>
      <c r="G11" s="37"/>
      <c r="H11" s="20"/>
      <c r="I11" s="11">
        <v>0.66666666666666596</v>
      </c>
      <c r="J11" s="70"/>
      <c r="K11" s="71"/>
      <c r="L11" s="70"/>
      <c r="M11" s="35"/>
      <c r="N11" s="11">
        <v>0.66666666666666596</v>
      </c>
      <c r="O11" s="57" t="s">
        <v>97</v>
      </c>
      <c r="P11" s="86" t="str">
        <f>IF(VLOOKUP(O11,dersler,5,FALSE)&lt;&gt;0,RIGHT(VLOOKUP(O11,dersler,5,FALSE),2),"")</f>
        <v>D2</v>
      </c>
      <c r="Q11" s="70"/>
      <c r="R11" s="35"/>
      <c r="S11" s="11">
        <v>0.66666666666666596</v>
      </c>
      <c r="T11" s="61" t="s">
        <v>104</v>
      </c>
      <c r="U11" s="44" t="str">
        <f>IF(VLOOKUP(T11,dersler,5,FALSE)&lt;&gt;0,RIGHT(VLOOKUP(T11,dersler,5,FALSE),2),"")</f>
        <v>D1</v>
      </c>
      <c r="V11" s="61" t="s">
        <v>17</v>
      </c>
      <c r="W11" s="114" t="s">
        <v>141</v>
      </c>
      <c r="Y11" s="5" t="s">
        <v>63</v>
      </c>
      <c r="Z11" s="84" t="str">
        <f t="shared" ref="Z11:Z12" si="3">VLOOKUP(Y11,dersler,2,FALSE)</f>
        <v>System Analysis</v>
      </c>
      <c r="AA11" s="84" t="str">
        <f t="shared" ref="AA11:AA12" si="4">VLOOKUP(Y11,dersler,3,FALSE)</f>
        <v>Doç. Dr. Gülçin DİNÇ YALÇIN</v>
      </c>
      <c r="AB11" t="str">
        <f t="shared" ref="AB11:AB12" si="5">IF(VLOOKUP(Y11,dersler,5,FALSE)&lt;&gt;0,VLOOKUP(Y11,dersler,5,FALSE),"")</f>
        <v>END-D2</v>
      </c>
    </row>
    <row r="12" spans="2:28" x14ac:dyDescent="0.3">
      <c r="B12" s="112"/>
      <c r="C12" s="11">
        <v>0.70833333333333304</v>
      </c>
      <c r="D12" s="3">
        <v>0.73958333333333304</v>
      </c>
      <c r="E12" s="34" t="s">
        <v>125</v>
      </c>
      <c r="F12" s="44" t="str">
        <f>IF(VLOOKUP(E12,dersler,5,FALSE)&lt;&gt;0,RIGHT(VLOOKUP(E12,dersler,5,FALSE),2),"")</f>
        <v>D3</v>
      </c>
      <c r="G12" s="37"/>
      <c r="H12" s="20"/>
      <c r="I12" s="11">
        <v>0.70833333333333304</v>
      </c>
      <c r="J12" s="70"/>
      <c r="K12" s="71"/>
      <c r="L12" s="70"/>
      <c r="M12" s="35"/>
      <c r="N12" s="11">
        <v>0.70833333333333304</v>
      </c>
      <c r="O12" s="37"/>
      <c r="P12" s="35"/>
      <c r="Q12" s="70"/>
      <c r="R12" s="35"/>
      <c r="S12" s="11">
        <v>0.70833333333333304</v>
      </c>
      <c r="T12" s="70"/>
      <c r="U12" s="35"/>
      <c r="W12" s="18"/>
      <c r="Y12" s="5" t="s">
        <v>127</v>
      </c>
      <c r="Z12" s="84" t="str">
        <f t="shared" si="3"/>
        <v>Integer Programming and Network Models</v>
      </c>
      <c r="AA12" s="84" t="str">
        <f t="shared" si="4"/>
        <v>Prof. Dr. Zehra Kamışlı Öztürk</v>
      </c>
      <c r="AB12" t="str">
        <f t="shared" si="5"/>
        <v>END-D3</v>
      </c>
    </row>
    <row r="13" spans="2:28" x14ac:dyDescent="0.3">
      <c r="B13" s="112"/>
      <c r="C13" s="11">
        <v>0.75</v>
      </c>
      <c r="D13" s="3">
        <v>0.78125</v>
      </c>
      <c r="E13" s="34"/>
      <c r="F13" s="35"/>
      <c r="G13" s="37"/>
      <c r="H13" s="20"/>
      <c r="I13" s="11">
        <v>0.75</v>
      </c>
      <c r="J13" s="70"/>
      <c r="K13" s="71"/>
      <c r="L13" s="70"/>
      <c r="M13" s="35"/>
      <c r="N13" s="11">
        <v>0.75</v>
      </c>
      <c r="O13" s="37"/>
      <c r="P13" s="35"/>
      <c r="Q13" s="70"/>
      <c r="R13" s="35"/>
      <c r="S13" s="11">
        <v>0.75</v>
      </c>
      <c r="T13" s="70"/>
      <c r="U13" s="35"/>
      <c r="V13" s="37"/>
      <c r="W13" s="35"/>
      <c r="Y13" s="5" t="s">
        <v>122</v>
      </c>
      <c r="Z13" s="84" t="str">
        <f>VLOOKUP(Y13,dersler,2,FALSE)</f>
        <v xml:space="preserve">Üretim Teknolojileri ve Malzeme Bilimi                     </v>
      </c>
      <c r="AA13" s="84" t="str">
        <f>VLOOKUP(Y13,dersler,3,FALSE)</f>
        <v>Araş. Gör. Dr. Salih Çağrı Özer</v>
      </c>
      <c r="AB13" t="str">
        <f>IF(VLOOKUP(Y13,dersler,5,FALSE)&lt;&gt;0,VLOOKUP(Y13,dersler,5,FALSE),"")</f>
        <v>END-D2</v>
      </c>
    </row>
    <row r="14" spans="2:28" x14ac:dyDescent="0.3">
      <c r="B14" s="113"/>
      <c r="C14" s="12">
        <v>0.79166666666666696</v>
      </c>
      <c r="D14" s="4">
        <v>0.82291666666666696</v>
      </c>
      <c r="E14" s="34"/>
      <c r="F14" s="38"/>
      <c r="G14" s="39"/>
      <c r="H14" s="21"/>
      <c r="I14" s="12">
        <v>0.79166666666666696</v>
      </c>
      <c r="J14" s="72"/>
      <c r="K14" s="73"/>
      <c r="L14" s="72"/>
      <c r="M14" s="38"/>
      <c r="N14" s="12">
        <v>0.79166666666666696</v>
      </c>
      <c r="O14" s="39"/>
      <c r="P14" s="38"/>
      <c r="Q14" s="39"/>
      <c r="R14" s="38"/>
      <c r="S14" s="12">
        <v>0.79166666666666696</v>
      </c>
      <c r="T14" s="70"/>
      <c r="U14" s="35"/>
      <c r="V14" s="37"/>
      <c r="W14" s="35"/>
      <c r="Y14" s="5" t="s">
        <v>123</v>
      </c>
      <c r="Z14" s="84" t="str">
        <f>VLOOKUP(Y14,dersler,2,FALSE)</f>
        <v xml:space="preserve">Üretim Teknolojileri ve Malzeme Bilimi                     </v>
      </c>
      <c r="AA14" s="84" t="str">
        <f>VLOOKUP(Y14,dersler,3,FALSE)</f>
        <v>Dr. Öğr. Üy. Fatih Bozkurt</v>
      </c>
      <c r="AB14" t="str">
        <f>IF(VLOOKUP(Y14,dersler,5,FALSE)&lt;&gt;0,VLOOKUP(Y14,dersler,5,FALSE),"")</f>
        <v>END-D1</v>
      </c>
    </row>
    <row r="15" spans="2:28" ht="12.75" customHeight="1" x14ac:dyDescent="0.3">
      <c r="B15" s="108" t="s">
        <v>1</v>
      </c>
      <c r="C15" s="7">
        <v>0.33333333333333331</v>
      </c>
      <c r="D15" s="2">
        <v>0.36458333333333331</v>
      </c>
      <c r="E15" s="40"/>
      <c r="F15" s="41"/>
      <c r="G15" s="91"/>
      <c r="H15" s="22"/>
      <c r="I15" s="7">
        <v>0.33333333333333331</v>
      </c>
      <c r="J15" s="74"/>
      <c r="K15" s="75"/>
      <c r="L15" s="74"/>
      <c r="M15" s="41"/>
      <c r="N15" s="7">
        <v>0.33333333333333331</v>
      </c>
      <c r="O15" s="76"/>
      <c r="P15" s="69"/>
      <c r="Q15" s="76"/>
      <c r="R15" s="69"/>
      <c r="S15" s="7">
        <v>0.33333333333333331</v>
      </c>
      <c r="T15" s="42"/>
      <c r="U15" s="41"/>
      <c r="V15" s="42"/>
      <c r="W15" s="41"/>
      <c r="Y15" s="5" t="s">
        <v>131</v>
      </c>
      <c r="Z15" s="84" t="str">
        <f t="shared" ref="Z15" si="6">VLOOKUP(Y15,dersler,2,FALSE)</f>
        <v>Mühendislikte Olasılık</v>
      </c>
      <c r="AA15" s="84" t="str">
        <f t="shared" ref="AA15" si="7">VLOOKUP(Y15,dersler,3,FALSE)</f>
        <v xml:space="preserve">Prof. Dr. Nihal Erginel </v>
      </c>
      <c r="AB15" t="str">
        <f t="shared" ref="AB15" si="8">IF(VLOOKUP(Y15,dersler,5,FALSE)&lt;&gt;0,VLOOKUP(Y15,dersler,5,FALSE),"")</f>
        <v>END-D1</v>
      </c>
    </row>
    <row r="16" spans="2:28" x14ac:dyDescent="0.3">
      <c r="B16" s="109"/>
      <c r="C16" s="8">
        <v>0.375</v>
      </c>
      <c r="D16" s="3">
        <v>0.40625</v>
      </c>
      <c r="E16" s="43" t="s">
        <v>124</v>
      </c>
      <c r="F16" s="89"/>
      <c r="G16" s="45"/>
      <c r="H16" s="90"/>
      <c r="I16" s="8">
        <v>0.375</v>
      </c>
      <c r="J16" s="76"/>
      <c r="K16" s="76"/>
      <c r="L16" s="76"/>
      <c r="M16" s="44"/>
      <c r="N16" s="8">
        <v>0.375</v>
      </c>
      <c r="O16" s="76"/>
      <c r="P16" s="69"/>
      <c r="Q16" s="76"/>
      <c r="R16" s="69"/>
      <c r="S16" s="8">
        <v>0.375</v>
      </c>
      <c r="T16" s="62"/>
      <c r="U16" s="44"/>
      <c r="V16" s="62"/>
      <c r="W16" s="44"/>
      <c r="Y16" s="5" t="s">
        <v>13</v>
      </c>
      <c r="Z16" s="84" t="str">
        <f>VLOOKUP(Y16,dersler,2,FALSE)</f>
        <v>Fundamentals of Business</v>
      </c>
      <c r="AA16" s="84" t="str">
        <f>VLOOKUP(Y16,dersler,3,FALSE)</f>
        <v>Prof. Dr. Haluk Yapıcıoğlu</v>
      </c>
      <c r="AB16" t="str">
        <f>IF(VLOOKUP(Y16,dersler,5,FALSE)&lt;&gt;0,VLOOKUP(Y16,dersler,5,FALSE),"")</f>
        <v>END-D1</v>
      </c>
    </row>
    <row r="17" spans="2:28" x14ac:dyDescent="0.3">
      <c r="B17" s="109"/>
      <c r="C17" s="8">
        <v>0.41666666666666702</v>
      </c>
      <c r="D17" s="3">
        <v>0.44791666666666702</v>
      </c>
      <c r="E17" s="43" t="s">
        <v>124</v>
      </c>
      <c r="F17" s="89"/>
      <c r="G17" s="45"/>
      <c r="H17" s="90"/>
      <c r="I17" s="8">
        <v>0.41666666666666702</v>
      </c>
      <c r="J17" s="68" t="s">
        <v>127</v>
      </c>
      <c r="K17" s="44" t="str">
        <f>IF(VLOOKUP(J17,dersler,5,FALSE)&lt;&gt;0,RIGHT(VLOOKUP(J17,dersler,5,FALSE),2),"")</f>
        <v>D3</v>
      </c>
      <c r="L17" s="68"/>
      <c r="M17" s="44"/>
      <c r="N17" s="8">
        <v>0.41666666666666702</v>
      </c>
      <c r="O17" s="76"/>
      <c r="P17" s="69"/>
      <c r="Q17" s="76"/>
      <c r="R17" s="69"/>
      <c r="S17" s="8">
        <v>0.41666666666666702</v>
      </c>
      <c r="T17" s="62" t="s">
        <v>80</v>
      </c>
      <c r="U17" s="44"/>
      <c r="V17" s="92"/>
      <c r="W17" s="44"/>
      <c r="Y17" s="32" t="s">
        <v>8</v>
      </c>
      <c r="Z17" s="83"/>
      <c r="AA17" s="83" t="s">
        <v>22</v>
      </c>
      <c r="AB17" s="33" t="s">
        <v>36</v>
      </c>
    </row>
    <row r="18" spans="2:28" x14ac:dyDescent="0.3">
      <c r="B18" s="109"/>
      <c r="C18" s="8">
        <v>0.45833333333333298</v>
      </c>
      <c r="D18" s="3">
        <v>0.48958333333333298</v>
      </c>
      <c r="E18" s="43" t="s">
        <v>124</v>
      </c>
      <c r="F18" s="89"/>
      <c r="G18" s="45"/>
      <c r="H18" s="90"/>
      <c r="I18" s="8">
        <v>0.45833333333333298</v>
      </c>
      <c r="J18" s="68" t="s">
        <v>127</v>
      </c>
      <c r="K18" s="44" t="str">
        <f>IF(VLOOKUP(J18,dersler,5,FALSE)&lt;&gt;0,RIGHT(VLOOKUP(J18,dersler,5,FALSE),2),"")</f>
        <v>D3</v>
      </c>
      <c r="L18" s="68"/>
      <c r="M18" s="44"/>
      <c r="N18" s="8">
        <v>0.45833333333333298</v>
      </c>
      <c r="O18" s="76"/>
      <c r="P18" s="69"/>
      <c r="Q18" s="76"/>
      <c r="R18" s="69"/>
      <c r="S18" s="8">
        <v>0.45833333333333298</v>
      </c>
      <c r="T18" s="62" t="s">
        <v>80</v>
      </c>
      <c r="U18" s="44"/>
      <c r="V18" s="92"/>
      <c r="W18" s="44"/>
      <c r="Y18" s="5" t="s">
        <v>97</v>
      </c>
      <c r="Z18" s="84" t="str">
        <f>VLOOKUP(Y18,dersler,2,FALSE)</f>
        <v>Experimental Design and Regression Analysis</v>
      </c>
      <c r="AA18" s="84" t="str">
        <f>VLOOKUP(Y18,dersler,3,FALSE)</f>
        <v>Dr. Öğr. Üy. Leman Esra Dolgun</v>
      </c>
      <c r="AB18" t="str">
        <f t="shared" ref="AB18" si="9">IF(VLOOKUP(Y18,dersler,5,FALSE)&lt;&gt;0,VLOOKUP(Y18,dersler,5,FALSE),"")</f>
        <v>END-D2</v>
      </c>
    </row>
    <row r="19" spans="2:28" x14ac:dyDescent="0.3">
      <c r="B19" s="109"/>
      <c r="C19" s="8">
        <v>0.5</v>
      </c>
      <c r="D19" s="3">
        <v>0.53125</v>
      </c>
      <c r="E19" s="46"/>
      <c r="F19" s="44"/>
      <c r="G19" s="45"/>
      <c r="H19" s="23"/>
      <c r="I19" s="8">
        <v>0.5</v>
      </c>
      <c r="J19" s="76"/>
      <c r="K19" s="76"/>
      <c r="L19" s="76"/>
      <c r="M19" s="44"/>
      <c r="N19" s="8">
        <v>0.5</v>
      </c>
      <c r="O19" s="76"/>
      <c r="P19" s="69"/>
      <c r="Q19" s="76"/>
      <c r="R19" s="69"/>
      <c r="S19" s="8">
        <v>0.5</v>
      </c>
      <c r="T19" s="62" t="s">
        <v>80</v>
      </c>
      <c r="U19" s="44"/>
      <c r="V19" s="92"/>
      <c r="W19" s="44"/>
      <c r="Y19" s="5" t="s">
        <v>128</v>
      </c>
      <c r="Z19" s="84" t="str">
        <f>VLOOKUP(Y19,dersler,2,FALSE)</f>
        <v>Simulation</v>
      </c>
      <c r="AA19" s="84" t="str">
        <f>VLOOKUP(Y19,dersler,3,FALSE)</f>
        <v>Prof. Dr. Onur KAYA</v>
      </c>
      <c r="AB19" t="str">
        <f t="shared" ref="AB19" si="10">IF(VLOOKUP(Y19,dersler,5,FALSE)&lt;&gt;0,VLOOKUP(Y19,dersler,5,FALSE),"")</f>
        <v>END-D2</v>
      </c>
    </row>
    <row r="20" spans="2:28" x14ac:dyDescent="0.3">
      <c r="B20" s="109"/>
      <c r="C20" s="8">
        <v>0.54166666666666596</v>
      </c>
      <c r="D20" s="3">
        <v>0.57291666666666596</v>
      </c>
      <c r="E20" s="46"/>
      <c r="F20" s="44"/>
      <c r="G20" s="45"/>
      <c r="H20" s="23"/>
      <c r="I20" s="8">
        <v>0.54166666666666596</v>
      </c>
      <c r="J20" s="76"/>
      <c r="K20" s="76"/>
      <c r="L20" s="76"/>
      <c r="M20" s="44"/>
      <c r="N20" s="8">
        <v>0.54166666666666596</v>
      </c>
      <c r="O20" s="76"/>
      <c r="P20" s="69"/>
      <c r="Q20" s="76"/>
      <c r="R20" s="69"/>
      <c r="S20" s="8">
        <v>0.54166666666666596</v>
      </c>
      <c r="T20" s="62"/>
      <c r="U20" s="44"/>
      <c r="V20" s="62"/>
      <c r="W20" s="44"/>
      <c r="Y20" s="5" t="s">
        <v>88</v>
      </c>
      <c r="Z20" s="84" t="str">
        <f t="shared" ref="Z20" si="11">VLOOKUP(Y20,dersler,2,FALSE)</f>
        <v>Simulation</v>
      </c>
      <c r="AA20" s="84" t="str">
        <f t="shared" ref="AA20" si="12">VLOOKUP(Y20,dersler,3,FALSE)</f>
        <v>Dr. Öğr. Üyesi Zühal KARTAL</v>
      </c>
      <c r="AB20" t="str">
        <f>IF(VLOOKUP(Y20,dersler,5,FALSE)&lt;&gt;0,VLOOKUP(Y20,dersler,5,FALSE),"")</f>
        <v>END-D3</v>
      </c>
    </row>
    <row r="21" spans="2:28" x14ac:dyDescent="0.3">
      <c r="B21" s="109"/>
      <c r="C21" s="8">
        <v>0.58333333333333304</v>
      </c>
      <c r="D21" s="3">
        <v>0.61458333333333304</v>
      </c>
      <c r="E21" s="43" t="s">
        <v>54</v>
      </c>
      <c r="F21" s="44"/>
      <c r="G21" s="45"/>
      <c r="H21" s="23"/>
      <c r="I21" s="8">
        <v>0.58333333333333304</v>
      </c>
      <c r="J21" s="76"/>
      <c r="K21" s="76"/>
      <c r="L21" s="76"/>
      <c r="M21" s="44"/>
      <c r="N21" s="8">
        <v>0.58333333333333304</v>
      </c>
      <c r="O21" s="57" t="s">
        <v>130</v>
      </c>
      <c r="P21" s="44"/>
      <c r="Q21" s="57" t="s">
        <v>21</v>
      </c>
      <c r="R21" s="44"/>
      <c r="S21" s="8">
        <v>0.58333333333333304</v>
      </c>
      <c r="T21" s="62" t="s">
        <v>137</v>
      </c>
      <c r="U21" s="44"/>
      <c r="V21" s="92"/>
      <c r="W21" s="44"/>
      <c r="Y21" s="5" t="s">
        <v>130</v>
      </c>
      <c r="Z21" s="84" t="str">
        <f t="shared" ref="Z21" si="13">VLOOKUP(Y21,dersler,2,FALSE)</f>
        <v>Production and Operations Planning II</v>
      </c>
      <c r="AA21" s="84" t="str">
        <f t="shared" ref="AA21" si="14">VLOOKUP(Y21,dersler,3,FALSE)</f>
        <v>Doç. Dr. Mehmet Alegöz</v>
      </c>
      <c r="AB21" t="str">
        <f>IF(VLOOKUP(Y21,dersler,5,FALSE)&lt;&gt;0,VLOOKUP(Y21,dersler,5,FALSE),"")</f>
        <v>END-D1</v>
      </c>
    </row>
    <row r="22" spans="2:28" x14ac:dyDescent="0.3">
      <c r="B22" s="109"/>
      <c r="C22" s="8">
        <v>0.625</v>
      </c>
      <c r="D22" s="3">
        <v>0.65625</v>
      </c>
      <c r="E22" s="43" t="s">
        <v>54</v>
      </c>
      <c r="F22" s="44"/>
      <c r="G22" s="45"/>
      <c r="H22" s="23"/>
      <c r="I22" s="8">
        <v>0.625</v>
      </c>
      <c r="J22" s="76"/>
      <c r="K22" s="76"/>
      <c r="L22" s="76"/>
      <c r="M22" s="44"/>
      <c r="N22" s="8">
        <v>0.625</v>
      </c>
      <c r="O22" s="57" t="s">
        <v>130</v>
      </c>
      <c r="P22" s="44"/>
      <c r="Q22" s="57" t="s">
        <v>21</v>
      </c>
      <c r="R22" s="44"/>
      <c r="S22" s="8">
        <v>0.625</v>
      </c>
      <c r="T22" s="62" t="s">
        <v>137</v>
      </c>
      <c r="U22" s="44"/>
      <c r="V22" s="92"/>
      <c r="W22" s="44"/>
      <c r="Y22" s="5" t="s">
        <v>21</v>
      </c>
      <c r="Z22" s="84" t="str">
        <f>VLOOKUP(Y22,dersler,2,FALSE)</f>
        <v>Production and Operations Planning II</v>
      </c>
      <c r="AA22" s="84" t="str">
        <f>VLOOKUP(Y22,dersler,3,FALSE)</f>
        <v>Dr. Öğr. Üy. Emine Akyol Özer</v>
      </c>
      <c r="AB22" t="str">
        <f t="shared" ref="AB22" si="15">IF(VLOOKUP(Y22,dersler,5,FALSE)&lt;&gt;0,VLOOKUP(Y22,dersler,5,FALSE),"")</f>
        <v>END-D2</v>
      </c>
    </row>
    <row r="23" spans="2:28" x14ac:dyDescent="0.3">
      <c r="B23" s="109"/>
      <c r="C23" s="8">
        <v>0.66666666666666596</v>
      </c>
      <c r="D23" s="3">
        <v>0.69791666666666596</v>
      </c>
      <c r="E23" s="46"/>
      <c r="F23" s="44"/>
      <c r="G23" s="45"/>
      <c r="H23" s="23"/>
      <c r="I23" s="8">
        <v>0.66666666666666596</v>
      </c>
      <c r="J23" s="76"/>
      <c r="K23" s="76"/>
      <c r="L23" s="76"/>
      <c r="M23" s="44"/>
      <c r="N23" s="8">
        <v>0.66666666666666596</v>
      </c>
      <c r="O23" s="57" t="s">
        <v>130</v>
      </c>
      <c r="P23" s="44"/>
      <c r="Q23" s="57" t="s">
        <v>21</v>
      </c>
      <c r="R23" s="44"/>
      <c r="S23" s="8">
        <v>0.66666666666666596</v>
      </c>
      <c r="T23" s="62" t="s">
        <v>137</v>
      </c>
      <c r="U23" s="44"/>
      <c r="V23" s="92"/>
      <c r="W23" s="44"/>
      <c r="Y23" s="5" t="s">
        <v>89</v>
      </c>
      <c r="Z23" s="84" t="str">
        <f>VLOOKUP(Y23,dersler,2,FALSE)</f>
        <v>Ergonomics</v>
      </c>
      <c r="AA23" s="84" t="str">
        <f>VLOOKUP(Y23,dersler,3,FALSE)</f>
        <v>Dr. Öğr. Üyesi Şura Toptancı</v>
      </c>
      <c r="AB23" t="str">
        <f>IF(VLOOKUP(Y23,dersler,5,FALSE)&lt;&gt;0,VLOOKUP(Y23,dersler,5,FALSE),"")</f>
        <v>END-D3</v>
      </c>
    </row>
    <row r="24" spans="2:28" x14ac:dyDescent="0.3">
      <c r="B24" s="109"/>
      <c r="C24" s="8">
        <v>0.70833333333333304</v>
      </c>
      <c r="D24" s="3">
        <v>0.73958333333333304</v>
      </c>
      <c r="E24" s="46"/>
      <c r="F24" s="44"/>
      <c r="G24" s="45"/>
      <c r="H24" s="23"/>
      <c r="I24" s="8">
        <v>0.70833333333333304</v>
      </c>
      <c r="J24" s="76"/>
      <c r="K24" s="76"/>
      <c r="L24" s="76"/>
      <c r="M24" s="44"/>
      <c r="N24" s="8">
        <v>0.70833333333333304</v>
      </c>
      <c r="O24" s="76"/>
      <c r="P24" s="69"/>
      <c r="Q24" s="76"/>
      <c r="R24" s="69"/>
      <c r="S24" s="8">
        <v>0.70833333333333304</v>
      </c>
      <c r="T24" s="62"/>
      <c r="U24" s="44"/>
      <c r="V24" s="62"/>
      <c r="W24" s="44"/>
      <c r="Y24" s="32" t="s">
        <v>9</v>
      </c>
      <c r="Z24" s="83"/>
      <c r="AA24" s="83" t="s">
        <v>22</v>
      </c>
      <c r="AB24" s="33" t="s">
        <v>36</v>
      </c>
    </row>
    <row r="25" spans="2:28" x14ac:dyDescent="0.3">
      <c r="B25" s="109"/>
      <c r="C25" s="8">
        <v>0.75</v>
      </c>
      <c r="D25" s="3">
        <v>0.78125</v>
      </c>
      <c r="E25" s="46"/>
      <c r="F25" s="44"/>
      <c r="G25" s="45"/>
      <c r="H25" s="23"/>
      <c r="I25" s="8">
        <v>0.75</v>
      </c>
      <c r="J25" s="76"/>
      <c r="K25" s="76"/>
      <c r="L25" s="76"/>
      <c r="M25" s="44"/>
      <c r="N25" s="8">
        <v>0.75</v>
      </c>
      <c r="O25" s="76"/>
      <c r="P25" s="69"/>
      <c r="Q25" s="76"/>
      <c r="R25" s="69"/>
      <c r="S25" s="8">
        <v>0.75</v>
      </c>
      <c r="T25" s="102" t="s">
        <v>106</v>
      </c>
      <c r="U25" s="44"/>
      <c r="V25" s="62"/>
      <c r="W25" s="44"/>
      <c r="Y25" s="5" t="s">
        <v>73</v>
      </c>
      <c r="Z25" s="84" t="str">
        <f t="shared" ref="Z25" si="16">VLOOKUP(Y25,dersler,2,FALSE)</f>
        <v>Üretim Sistemleri Analizi</v>
      </c>
      <c r="AA25" s="84" t="str">
        <f t="shared" ref="AA25" si="17">VLOOKUP(Y25,dersler,3,FALSE)</f>
        <v>Öğr. Gör. Dr. Banu GÜNER</v>
      </c>
      <c r="AB25" t="str">
        <f t="shared" ref="AB25" si="18">IF(VLOOKUP(Y25,dersler,5,FALSE)&lt;&gt;0,VLOOKUP(Y25,dersler,5,FALSE),"")</f>
        <v>END-D3</v>
      </c>
    </row>
    <row r="26" spans="2:28" x14ac:dyDescent="0.3">
      <c r="B26" s="110"/>
      <c r="C26" s="9">
        <v>0.79166666666666696</v>
      </c>
      <c r="D26" s="4">
        <v>0.82291666666666696</v>
      </c>
      <c r="E26" s="47"/>
      <c r="F26" s="48"/>
      <c r="G26" s="49"/>
      <c r="H26" s="27"/>
      <c r="I26" s="9">
        <v>0.79166666666666696</v>
      </c>
      <c r="J26" s="78"/>
      <c r="K26" s="79"/>
      <c r="L26" s="78"/>
      <c r="M26" s="48"/>
      <c r="N26" s="9">
        <v>0.79166666666666696</v>
      </c>
      <c r="O26" s="76"/>
      <c r="P26" s="69"/>
      <c r="Q26" s="76"/>
      <c r="R26" s="69"/>
      <c r="S26" s="9">
        <v>0.79166666666666696</v>
      </c>
      <c r="T26" s="102" t="s">
        <v>106</v>
      </c>
      <c r="U26" s="48"/>
      <c r="V26" s="49"/>
      <c r="W26" s="48"/>
      <c r="Y26" s="5" t="s">
        <v>16</v>
      </c>
      <c r="Z26" s="84" t="str">
        <f t="shared" ref="Z26" si="19">VLOOKUP(Y26,dersler,2,FALSE)</f>
        <v>Müh. Matematiksel Programlama Modelleri</v>
      </c>
      <c r="AA26" s="84" t="str">
        <f t="shared" ref="AA26" si="20">VLOOKUP(Y26,dersler,3,FALSE)</f>
        <v>Dr. Öğr. Üy. Nergis Kasımbeyli</v>
      </c>
      <c r="AB26" t="str">
        <f t="shared" ref="AB26" si="21">IF(VLOOKUP(Y26,dersler,5,FALSE)&lt;&gt;0,VLOOKUP(Y26,dersler,5,FALSE),"")</f>
        <v>END-D1</v>
      </c>
    </row>
    <row r="27" spans="2:28" ht="12.75" customHeight="1" x14ac:dyDescent="0.3">
      <c r="B27" s="111" t="s">
        <v>2</v>
      </c>
      <c r="C27" s="10">
        <v>0.33333333333333331</v>
      </c>
      <c r="D27" s="2">
        <v>0.36458333333333331</v>
      </c>
      <c r="E27" s="50"/>
      <c r="F27" s="51"/>
      <c r="G27" s="52"/>
      <c r="H27" s="18"/>
      <c r="I27" s="10">
        <v>0.33333333333333331</v>
      </c>
      <c r="J27" s="80"/>
      <c r="K27" s="81"/>
      <c r="L27" s="80"/>
      <c r="M27" s="51"/>
      <c r="N27" s="10">
        <v>0.33333333333333331</v>
      </c>
      <c r="O27" s="52"/>
      <c r="P27" s="51"/>
      <c r="Q27" s="52"/>
      <c r="R27" s="51"/>
      <c r="S27" s="10">
        <v>0.33333333333333331</v>
      </c>
      <c r="U27" s="51"/>
      <c r="V27" s="59"/>
      <c r="W27" s="51"/>
      <c r="Y27" s="5" t="s">
        <v>80</v>
      </c>
      <c r="Z27" s="84" t="str">
        <f t="shared" ref="Z27" si="22">VLOOKUP(Y27,dersler,2,FALSE)</f>
        <v>Project Planning and Management (Proje Planlama ve Yönetimi)</v>
      </c>
      <c r="AA27" s="84" t="str">
        <f t="shared" ref="AA27" si="23">VLOOKUP(Y27,dersler,3,FALSE)</f>
        <v>Dr. Öğr. Üyesi Zühal KARTAL</v>
      </c>
    </row>
    <row r="28" spans="2:28" x14ac:dyDescent="0.3">
      <c r="B28" s="112"/>
      <c r="C28" s="11">
        <v>0.375</v>
      </c>
      <c r="D28" s="3">
        <v>0.40625</v>
      </c>
      <c r="E28" s="34"/>
      <c r="F28" s="35"/>
      <c r="G28" s="36"/>
      <c r="H28" s="20"/>
      <c r="I28" s="11">
        <v>0.375</v>
      </c>
      <c r="J28" s="70"/>
      <c r="K28" s="71"/>
      <c r="L28" s="70"/>
      <c r="M28" s="35"/>
      <c r="N28" s="11">
        <v>0.375</v>
      </c>
      <c r="O28" s="70"/>
      <c r="P28" s="71"/>
      <c r="Q28" s="70"/>
      <c r="R28" s="35"/>
      <c r="S28" s="11">
        <v>0.375</v>
      </c>
      <c r="T28" s="37"/>
      <c r="U28" s="35"/>
      <c r="V28" s="37"/>
      <c r="W28" s="35"/>
      <c r="Y28" s="5" t="s">
        <v>11</v>
      </c>
      <c r="Z28" s="103" t="str">
        <f>VLOOKUP(Y28,dersler,2,FALSE)</f>
        <v>Veri Madenciliğine Giriş</v>
      </c>
      <c r="AA28" s="84" t="str">
        <f>VLOOKUP(Y28,dersler,3,FALSE)</f>
        <v>Prof. Dr. Gürkan Öztürk</v>
      </c>
      <c r="AB28" t="str">
        <f>IF(VLOOKUP(Y28,dersler,5,FALSE)&lt;&gt;0,VLOOKUP(Y28,dersler,5,FALSE),"")</f>
        <v>END-226</v>
      </c>
    </row>
    <row r="29" spans="2:28" x14ac:dyDescent="0.3">
      <c r="B29" s="112"/>
      <c r="C29" s="11">
        <v>0.41666666666666702</v>
      </c>
      <c r="D29" s="3">
        <v>0.44791666666666702</v>
      </c>
      <c r="E29" s="34"/>
      <c r="F29" s="35"/>
      <c r="G29" s="36"/>
      <c r="H29" s="20"/>
      <c r="I29" s="11">
        <v>0.41666666666666702</v>
      </c>
      <c r="J29" s="70"/>
      <c r="K29" s="71"/>
      <c r="L29" s="70"/>
      <c r="M29" s="35"/>
      <c r="N29" s="11">
        <v>0.41666666666666702</v>
      </c>
      <c r="O29" s="70"/>
      <c r="P29" s="71"/>
      <c r="Q29" s="70"/>
      <c r="R29" s="35"/>
      <c r="S29" s="11">
        <v>0.41666666666666702</v>
      </c>
      <c r="T29" s="61" t="s">
        <v>20</v>
      </c>
      <c r="U29" s="44" t="str">
        <f>IF(VLOOKUP(T29,dersler,5,FALSE)&lt;&gt;0,RIGHT(VLOOKUP(T29,dersler,5,FALSE),2),"")</f>
        <v>D5</v>
      </c>
      <c r="V29" s="37"/>
      <c r="W29" s="114"/>
      <c r="Y29" s="5" t="s">
        <v>20</v>
      </c>
      <c r="Z29" s="84" t="str">
        <f t="shared" ref="Z29" si="24">VLOOKUP(Y29,dersler,2,FALSE)</f>
        <v>Intro. to Multiobjective Optimization</v>
      </c>
      <c r="AA29" s="84" t="str">
        <f t="shared" ref="AA29" si="25">VLOOKUP(Y29,dersler,3,FALSE)</f>
        <v>Doç. Dr. Gülçin DİNÇ YALÇIN</v>
      </c>
      <c r="AB29" t="str">
        <f t="shared" ref="AB29" si="26">IF(VLOOKUP(Y29,dersler,5,FALSE)&lt;&gt;0,VLOOKUP(Y29,dersler,5,FALSE),"")</f>
        <v>END-D5</v>
      </c>
    </row>
    <row r="30" spans="2:28" x14ac:dyDescent="0.3">
      <c r="B30" s="112"/>
      <c r="C30" s="11">
        <v>0.45833333333333298</v>
      </c>
      <c r="D30" s="3">
        <v>0.48958333333333298</v>
      </c>
      <c r="E30" s="53" t="s">
        <v>14</v>
      </c>
      <c r="F30" s="44" t="str">
        <f>IF(VLOOKUP(E30,dersler,5,FALSE)&lt;&gt;0,RIGHT(VLOOKUP(E30,dersler,5,FALSE),2),"")</f>
        <v>D1</v>
      </c>
      <c r="G30" s="82" t="s">
        <v>15</v>
      </c>
      <c r="H30" s="44" t="str">
        <f>IF(VLOOKUP(G30,dersler,5,FALSE)&lt;&gt;0,RIGHT(VLOOKUP(G30,dersler,5,FALSE),2),"")</f>
        <v>D4</v>
      </c>
      <c r="I30" s="11">
        <v>0.45833333333333298</v>
      </c>
      <c r="J30" s="70"/>
      <c r="K30" s="71"/>
      <c r="L30" s="70"/>
      <c r="M30" s="35"/>
      <c r="N30" s="11">
        <v>0.45833333333333298</v>
      </c>
      <c r="O30" s="58" t="s">
        <v>128</v>
      </c>
      <c r="P30" s="44" t="str">
        <f>IF(VLOOKUP(O30,dersler,5,FALSE)&lt;&gt;0,RIGHT(VLOOKUP(O30,dersler,5,FALSE),2),"")</f>
        <v>D2</v>
      </c>
      <c r="Q30" s="58" t="s">
        <v>88</v>
      </c>
      <c r="R30" s="44" t="str">
        <f>IF(VLOOKUP(Q30,dersler,5,FALSE)&lt;&gt;0,RIGHT(VLOOKUP(Q30,dersler,5,FALSE),2),"")</f>
        <v>D3</v>
      </c>
      <c r="S30" s="11">
        <v>0.45833333333333298</v>
      </c>
      <c r="T30" s="61" t="s">
        <v>20</v>
      </c>
      <c r="U30" s="44" t="str">
        <f>IF(VLOOKUP(T30,dersler,5,FALSE)&lt;&gt;0,RIGHT(VLOOKUP(T30,dersler,5,FALSE),2),"")</f>
        <v>D5</v>
      </c>
      <c r="V30" s="37"/>
      <c r="W30" s="114"/>
      <c r="Y30" s="5" t="s">
        <v>79</v>
      </c>
      <c r="Z30" s="84" t="str">
        <f>VLOOKUP(Y30,dersler,2,FALSE)</f>
        <v>Yatırım Planlaması</v>
      </c>
      <c r="AA30" s="84" t="str">
        <f>VLOOKUP(Y30,dersler,3,FALSE)</f>
        <v>Dr. Öğr. Üy. Müge Acar</v>
      </c>
      <c r="AB30" t="str">
        <f>IF(VLOOKUP(Y30,dersler,5,FALSE)&lt;&gt;0,VLOOKUP(Y30,dersler,5,FALSE),"")</f>
        <v>END-D5</v>
      </c>
    </row>
    <row r="31" spans="2:28" x14ac:dyDescent="0.3">
      <c r="B31" s="112"/>
      <c r="C31" s="11">
        <v>0.5</v>
      </c>
      <c r="D31" s="3">
        <v>0.53125</v>
      </c>
      <c r="E31" s="53" t="s">
        <v>14</v>
      </c>
      <c r="F31" s="44" t="str">
        <f>IF(VLOOKUP(E31,dersler,5,FALSE)&lt;&gt;0,RIGHT(VLOOKUP(E31,dersler,5,FALSE),2),"")</f>
        <v>D1</v>
      </c>
      <c r="G31" s="82" t="s">
        <v>15</v>
      </c>
      <c r="H31" s="44" t="str">
        <f>IF(VLOOKUP(G31,dersler,5,FALSE)&lt;&gt;0,RIGHT(VLOOKUP(G31,dersler,5,FALSE),2),"")</f>
        <v>D4</v>
      </c>
      <c r="I31" s="11">
        <v>0.5</v>
      </c>
      <c r="J31" s="70"/>
      <c r="K31" s="71"/>
      <c r="L31" s="70"/>
      <c r="M31" s="35"/>
      <c r="N31" s="11">
        <v>0.5</v>
      </c>
      <c r="O31" s="58" t="s">
        <v>128</v>
      </c>
      <c r="P31" s="44" t="str">
        <f>IF(VLOOKUP(O31,dersler,5,FALSE)&lt;&gt;0,RIGHT(VLOOKUP(O31,dersler,5,FALSE),2),"")</f>
        <v>D2</v>
      </c>
      <c r="Q31" s="58" t="s">
        <v>88</v>
      </c>
      <c r="R31" s="44" t="str">
        <f>IF(VLOOKUP(Q31,dersler,5,FALSE)&lt;&gt;0,RIGHT(VLOOKUP(Q31,dersler,5,FALSE),2),"")</f>
        <v>D3</v>
      </c>
      <c r="S31" s="11">
        <v>0.5</v>
      </c>
      <c r="T31" s="61" t="s">
        <v>20</v>
      </c>
      <c r="U31" s="44" t="str">
        <f>IF(VLOOKUP(T31,dersler,5,FALSE)&lt;&gt;0,RIGHT(VLOOKUP(T31,dersler,5,FALSE),2),"")</f>
        <v>D5</v>
      </c>
      <c r="V31" s="37"/>
      <c r="W31" s="114"/>
      <c r="Y31" s="5" t="s">
        <v>132</v>
      </c>
      <c r="Z31" s="84" t="str">
        <f t="shared" ref="Z31" si="27">VLOOKUP(Y31,dersler,2,FALSE)</f>
        <v>Rassal Modeller</v>
      </c>
      <c r="AA31" s="84">
        <f t="shared" ref="AA31" si="28">VLOOKUP(Y31,dersler,3,FALSE)</f>
        <v>0</v>
      </c>
      <c r="AB31" t="str">
        <f t="shared" ref="AB31" si="29">IF(VLOOKUP(Y31,dersler,5,FALSE)&lt;&gt;0,VLOOKUP(Y31,dersler,5,FALSE),"")</f>
        <v/>
      </c>
    </row>
    <row r="32" spans="2:28" x14ac:dyDescent="0.3">
      <c r="B32" s="112"/>
      <c r="C32" s="11">
        <v>0.54166666666666596</v>
      </c>
      <c r="D32" s="3">
        <v>0.57291666666666596</v>
      </c>
      <c r="E32" s="54"/>
      <c r="F32" s="35"/>
      <c r="G32" s="37"/>
      <c r="H32" s="20"/>
      <c r="I32" s="11">
        <v>0.54166666666666596</v>
      </c>
      <c r="J32" s="70"/>
      <c r="K32" s="71"/>
      <c r="L32" s="70"/>
      <c r="M32" s="35"/>
      <c r="N32" s="11">
        <v>0.54166666666666596</v>
      </c>
      <c r="O32" s="37"/>
      <c r="P32" s="35"/>
      <c r="Q32" s="37"/>
      <c r="R32" s="35"/>
      <c r="S32" s="11">
        <v>0.54166666666666596</v>
      </c>
      <c r="T32" s="61"/>
      <c r="U32" s="35"/>
      <c r="V32" s="37"/>
      <c r="W32" s="114"/>
      <c r="Y32" s="5" t="s">
        <v>98</v>
      </c>
      <c r="Z32" s="84" t="str">
        <f t="shared" ref="Z32" si="30">VLOOKUP(Y32,dersler,2,FALSE)</f>
        <v>Veri Bilimine Giriş</v>
      </c>
      <c r="AA32" s="84" t="str">
        <f t="shared" ref="AA32" si="31">VLOOKUP(Y32,dersler,3,FALSE)</f>
        <v>Dr. Öğr. Üy.  Zeliha Ergül Aydın</v>
      </c>
      <c r="AB32" t="str">
        <f t="shared" ref="AB32" si="32">IF(VLOOKUP(Y32,dersler,5,FALSE)&lt;&gt;0,VLOOKUP(Y32,dersler,5,FALSE),"")</f>
        <v>END-226</v>
      </c>
    </row>
    <row r="33" spans="2:28" x14ac:dyDescent="0.3">
      <c r="B33" s="112"/>
      <c r="C33" s="11">
        <v>0.58333333333333304</v>
      </c>
      <c r="D33" s="3">
        <v>0.61458333333333304</v>
      </c>
      <c r="E33" s="54"/>
      <c r="F33" s="35"/>
      <c r="G33" s="37"/>
      <c r="H33" s="20"/>
      <c r="I33" s="11">
        <v>0.58333333333333304</v>
      </c>
      <c r="J33" s="77" t="s">
        <v>131</v>
      </c>
      <c r="K33" s="44" t="str">
        <f>IF(VLOOKUP(J33,dersler,5,FALSE)&lt;&gt;0,RIGHT(VLOOKUP(J33,dersler,5,FALSE),2),"")</f>
        <v>D1</v>
      </c>
      <c r="L33" s="70"/>
      <c r="M33" s="35"/>
      <c r="N33" s="11">
        <v>0.58333333333333304</v>
      </c>
      <c r="O33" s="37"/>
      <c r="P33" s="35" t="str">
        <f>IF(VLOOKUP(V33,dersler,5,FALSE)&lt;&gt;0,RIGHT(VLOOKUP(V33,dersler,5,FALSE),3),"")</f>
        <v/>
      </c>
      <c r="Q33" s="37"/>
      <c r="R33" s="35"/>
      <c r="S33" s="11">
        <v>0.58333333333333304</v>
      </c>
      <c r="T33" s="62" t="s">
        <v>18</v>
      </c>
      <c r="U33" s="44" t="str">
        <f>IF(VLOOKUP(T33,dersler,5,FALSE)&lt;&gt;0,RIGHT(VLOOKUP(T33,dersler,5,FALSE),2),"")</f>
        <v>D3</v>
      </c>
      <c r="V33" s="61" t="s">
        <v>132</v>
      </c>
      <c r="W33" s="114"/>
      <c r="Y33" s="5" t="s">
        <v>134</v>
      </c>
      <c r="Z33" s="84" t="str">
        <f>VLOOKUP(Y33,dersler,2,FALSE)</f>
        <v>Risk Assessment and Hazard Analysis Techniques</v>
      </c>
      <c r="AA33" s="84" t="str">
        <f>VLOOKUP(Y33,dersler,3,FALSE)</f>
        <v>Dr. Öğr. Üyesi Şura TOPTANCI</v>
      </c>
      <c r="AB33" t="str">
        <f>IF(VLOOKUP(Y33,dersler,5,FALSE)&lt;&gt;0,VLOOKUP(Y33,dersler,5,FALSE),"")</f>
        <v/>
      </c>
    </row>
    <row r="34" spans="2:28" x14ac:dyDescent="0.3">
      <c r="B34" s="112"/>
      <c r="C34" s="11">
        <v>0.625</v>
      </c>
      <c r="D34" s="3">
        <v>0.65625</v>
      </c>
      <c r="E34" s="54"/>
      <c r="F34" s="35"/>
      <c r="G34" s="37"/>
      <c r="H34" s="20"/>
      <c r="I34" s="11">
        <v>0.625</v>
      </c>
      <c r="J34" s="77" t="s">
        <v>131</v>
      </c>
      <c r="K34" s="44" t="str">
        <f>IF(VLOOKUP(J34,dersler,5,FALSE)&lt;&gt;0,RIGHT(VLOOKUP(J34,dersler,5,FALSE),2),"")</f>
        <v>D1</v>
      </c>
      <c r="L34" s="70"/>
      <c r="M34" s="35"/>
      <c r="N34" s="11">
        <v>0.625</v>
      </c>
      <c r="O34" s="37"/>
      <c r="P34" s="35" t="str">
        <f>IF(VLOOKUP(V34,dersler,5,FALSE)&lt;&gt;0,RIGHT(VLOOKUP(V34,dersler,5,FALSE),3),"")</f>
        <v/>
      </c>
      <c r="Q34" s="37"/>
      <c r="R34" s="35"/>
      <c r="S34" s="11">
        <v>0.625</v>
      </c>
      <c r="T34" s="62" t="s">
        <v>18</v>
      </c>
      <c r="U34" s="44" t="str">
        <f>IF(VLOOKUP(T34,dersler,5,FALSE)&lt;&gt;0,RIGHT(VLOOKUP(T34,dersler,5,FALSE),2),"")</f>
        <v>D3</v>
      </c>
      <c r="V34" s="61" t="s">
        <v>132</v>
      </c>
      <c r="W34" s="114"/>
      <c r="Y34" s="5" t="s">
        <v>19</v>
      </c>
      <c r="Z34" s="84" t="str">
        <f>VLOOKUP(Y34,dersler,2,FALSE)</f>
        <v>Tekno-Girişimcilik</v>
      </c>
      <c r="AA34" s="84">
        <f>VLOOKUP(Y34,dersler,3,FALSE)</f>
        <v>0</v>
      </c>
      <c r="AB34" t="str">
        <f>IF(VLOOKUP(Y34,dersler,5,FALSE)&lt;&gt;0,VLOOKUP(Y34,dersler,5,FALSE),"")</f>
        <v/>
      </c>
    </row>
    <row r="35" spans="2:28" x14ac:dyDescent="0.3">
      <c r="B35" s="112"/>
      <c r="C35" s="11">
        <v>0.66666666666666596</v>
      </c>
      <c r="D35" s="3">
        <v>0.69791666666666596</v>
      </c>
      <c r="E35" s="43" t="s">
        <v>85</v>
      </c>
      <c r="F35" s="35"/>
      <c r="G35" s="37"/>
      <c r="H35" s="20"/>
      <c r="I35" s="11">
        <v>0.66666666666666596</v>
      </c>
      <c r="J35" s="77" t="s">
        <v>131</v>
      </c>
      <c r="K35" s="44" t="str">
        <f>IF(VLOOKUP(J35,dersler,5,FALSE)&lt;&gt;0,RIGHT(VLOOKUP(J35,dersler,5,FALSE),2),"")</f>
        <v>D1</v>
      </c>
      <c r="L35" s="70"/>
      <c r="M35" s="35"/>
      <c r="N35" s="11">
        <v>0.66666666666666596</v>
      </c>
      <c r="O35" s="37"/>
      <c r="P35" s="35" t="str">
        <f>IF(VLOOKUP(V35,dersler,5,FALSE)&lt;&gt;0,RIGHT(VLOOKUP(V35,dersler,5,FALSE),3),"")</f>
        <v/>
      </c>
      <c r="Q35" s="37"/>
      <c r="R35" s="35"/>
      <c r="S35" s="11">
        <v>0.66666666666666596</v>
      </c>
      <c r="T35" s="62" t="s">
        <v>18</v>
      </c>
      <c r="U35" s="44" t="str">
        <f>IF(VLOOKUP(T35,dersler,5,FALSE)&lt;&gt;0,RIGHT(VLOOKUP(T35,dersler,5,FALSE),2),"")</f>
        <v>D3</v>
      </c>
      <c r="V35" s="61" t="s">
        <v>132</v>
      </c>
      <c r="W35" s="114"/>
      <c r="Y35" s="5" t="s">
        <v>104</v>
      </c>
      <c r="Z35" s="84" t="str">
        <f t="shared" ref="Z35" si="33">VLOOKUP(Y35,dersler,2,FALSE)</f>
        <v>Network Optimization and Algorithms</v>
      </c>
      <c r="AA35" s="84" t="str">
        <f t="shared" ref="AA35" si="34">VLOOKUP(Y35,dersler,3,FALSE)</f>
        <v>Dr. Öğr. Üyesi Banu İÇMEN ERDEM</v>
      </c>
      <c r="AB35" t="str">
        <f>IF(VLOOKUP(Y35,dersler,5,FALSE)&lt;&gt;0,VLOOKUP(Y35,dersler,5,FALSE),"")</f>
        <v>END-D1</v>
      </c>
    </row>
    <row r="36" spans="2:28" x14ac:dyDescent="0.3">
      <c r="B36" s="112"/>
      <c r="C36" s="11">
        <v>0.70833333333333304</v>
      </c>
      <c r="D36" s="3">
        <v>0.73958333333333304</v>
      </c>
      <c r="E36" s="43" t="s">
        <v>85</v>
      </c>
      <c r="F36" s="35"/>
      <c r="G36" s="37"/>
      <c r="H36" s="20"/>
      <c r="I36" s="11">
        <v>0.70833333333333304</v>
      </c>
      <c r="J36" s="70"/>
      <c r="K36" s="71"/>
      <c r="L36" s="70"/>
      <c r="M36" s="35"/>
      <c r="N36" s="11">
        <v>0.70833333333333304</v>
      </c>
      <c r="O36" s="37"/>
      <c r="P36" s="35"/>
      <c r="Q36" s="37"/>
      <c r="R36" s="35"/>
      <c r="S36" s="11">
        <v>0.70833333333333304</v>
      </c>
      <c r="T36" s="61"/>
      <c r="U36" s="35"/>
      <c r="V36" s="37"/>
      <c r="W36" s="114"/>
      <c r="Y36" s="5" t="s">
        <v>93</v>
      </c>
      <c r="Z36" s="84" t="str">
        <f t="shared" ref="Z36" si="35">VLOOKUP(Y36,dersler,2,FALSE)</f>
        <v>Servis Sistemleri</v>
      </c>
      <c r="AA36" s="84" t="str">
        <f t="shared" ref="AA36" si="36">VLOOKUP(Y36,dersler,3,FALSE)</f>
        <v>Öğr. Gör. Dr. Banu GÜNER</v>
      </c>
      <c r="AB36" t="str">
        <f>IF(VLOOKUP(Y36,dersler,5,FALSE)&lt;&gt;0,VLOOKUP(Y36,dersler,5,FALSE),"")</f>
        <v>END-D4</v>
      </c>
    </row>
    <row r="37" spans="2:28" x14ac:dyDescent="0.3">
      <c r="B37" s="112"/>
      <c r="C37" s="11">
        <v>0.75</v>
      </c>
      <c r="D37" s="3">
        <v>0.78125</v>
      </c>
      <c r="E37" s="34"/>
      <c r="F37" s="35"/>
      <c r="G37" s="37"/>
      <c r="H37" s="20"/>
      <c r="I37" s="11">
        <v>0.75</v>
      </c>
      <c r="J37" s="70"/>
      <c r="K37" s="71"/>
      <c r="L37" s="70"/>
      <c r="M37" s="35"/>
      <c r="N37" s="11">
        <v>0.75</v>
      </c>
      <c r="O37" s="37"/>
      <c r="P37" s="35"/>
      <c r="Q37" s="37"/>
      <c r="R37" s="35"/>
      <c r="S37" s="11">
        <v>0.75</v>
      </c>
      <c r="T37" s="61"/>
      <c r="U37" s="35"/>
      <c r="V37" s="37"/>
      <c r="W37" s="114"/>
      <c r="Y37" s="5" t="s">
        <v>18</v>
      </c>
      <c r="Z37" s="84" t="str">
        <f t="shared" ref="Z37" si="37">VLOOKUP(Y37,dersler,2,FALSE)</f>
        <v>Tedarik Zincirinde Modelleme</v>
      </c>
      <c r="AA37" s="84" t="str">
        <f t="shared" ref="AA37" si="38">VLOOKUP(Y37,dersler,3,FALSE)</f>
        <v>Doç. Dr. Nil Aras</v>
      </c>
      <c r="AB37" t="str">
        <f>IF(VLOOKUP(Y37,dersler,5,FALSE)&lt;&gt;0,VLOOKUP(Y37,dersler,5,FALSE),"")</f>
        <v>END-D3</v>
      </c>
    </row>
    <row r="38" spans="2:28" x14ac:dyDescent="0.3">
      <c r="B38" s="113"/>
      <c r="C38" s="12">
        <v>0.79166666666666696</v>
      </c>
      <c r="D38" s="4">
        <v>0.82291666666666696</v>
      </c>
      <c r="E38" s="34"/>
      <c r="F38" s="38"/>
      <c r="G38" s="39"/>
      <c r="H38" s="21"/>
      <c r="I38" s="12">
        <v>0.79166666666666696</v>
      </c>
      <c r="J38" s="72"/>
      <c r="K38" s="73"/>
      <c r="L38" s="72"/>
      <c r="M38" s="38"/>
      <c r="N38" s="12">
        <v>0.79166666666666696</v>
      </c>
      <c r="O38" s="39"/>
      <c r="P38" s="38"/>
      <c r="Q38" s="39"/>
      <c r="R38" s="38"/>
      <c r="S38" s="12">
        <v>0.79166666666666696</v>
      </c>
      <c r="T38" s="63"/>
      <c r="U38" s="38"/>
      <c r="V38" s="39"/>
      <c r="W38" s="38"/>
      <c r="Y38" s="5" t="s">
        <v>137</v>
      </c>
      <c r="Z38" s="84" t="str">
        <f t="shared" ref="Z38" si="39">VLOOKUP(Y38,dersler,2,FALSE)</f>
        <v>Energy Systems Planning</v>
      </c>
      <c r="AA38" s="84" t="str">
        <f t="shared" ref="AA38" si="40">VLOOKUP(Y38,dersler,3,FALSE)</f>
        <v>Dr. Öğr. Üyesi Zeynep İdil ERZURUM ÇİÇEK</v>
      </c>
      <c r="AB38" s="85">
        <v>226</v>
      </c>
    </row>
    <row r="39" spans="2:28" ht="12.75" customHeight="1" x14ac:dyDescent="0.3">
      <c r="B39" s="108" t="s">
        <v>3</v>
      </c>
      <c r="C39" s="7">
        <v>0.33333333333333331</v>
      </c>
      <c r="D39" s="2">
        <v>0.36458333333333331</v>
      </c>
      <c r="E39" s="40"/>
      <c r="F39" s="41"/>
      <c r="G39" s="42"/>
      <c r="H39" s="22"/>
      <c r="I39" s="7">
        <v>0.33333333333333331</v>
      </c>
      <c r="J39" s="74"/>
      <c r="K39" s="75"/>
      <c r="L39" s="74"/>
      <c r="M39" s="41"/>
      <c r="N39" s="7">
        <v>0.33333333333333331</v>
      </c>
      <c r="O39" s="42"/>
      <c r="P39" s="41"/>
      <c r="Q39" s="42"/>
      <c r="R39" s="41"/>
      <c r="S39" s="7">
        <v>0.33333333333333331</v>
      </c>
      <c r="T39" s="42"/>
      <c r="U39" s="41"/>
      <c r="V39" s="42"/>
      <c r="W39" s="41"/>
      <c r="Y39" s="5" t="s">
        <v>17</v>
      </c>
      <c r="Z39" s="84" t="str">
        <f t="shared" ref="Z39" si="41">VLOOKUP(Y39,dersler,2,FALSE)</f>
        <v>Sustainable Systems Engineering</v>
      </c>
      <c r="AA39" s="84" t="str">
        <f t="shared" ref="AA39" si="42">VLOOKUP(Y39,dersler,3,FALSE)</f>
        <v>Doç. Dr. Mehmet Alegöz</v>
      </c>
      <c r="AB39" s="85">
        <v>227</v>
      </c>
    </row>
    <row r="40" spans="2:28" x14ac:dyDescent="0.3">
      <c r="B40" s="109"/>
      <c r="C40" s="8">
        <v>0.375</v>
      </c>
      <c r="D40" s="3">
        <v>0.40625</v>
      </c>
      <c r="E40" s="53" t="s">
        <v>15</v>
      </c>
      <c r="F40" s="44">
        <v>226</v>
      </c>
      <c r="G40" s="45"/>
      <c r="H40" s="23"/>
      <c r="I40" s="8">
        <v>0.375</v>
      </c>
      <c r="J40" s="92"/>
      <c r="K40" s="76"/>
      <c r="L40" s="76"/>
      <c r="M40" s="69"/>
      <c r="N40" s="8">
        <v>0.375</v>
      </c>
      <c r="O40" s="58"/>
      <c r="P40" s="44"/>
      <c r="Q40" s="58"/>
      <c r="R40" s="44"/>
      <c r="S40" s="8">
        <v>0.375</v>
      </c>
      <c r="T40" s="62"/>
      <c r="U40" s="44"/>
      <c r="V40" s="45"/>
      <c r="W40" s="44"/>
      <c r="Y40" s="5" t="s">
        <v>106</v>
      </c>
      <c r="Z40" s="84" t="str">
        <f t="shared" ref="Z40:Z41" si="43">VLOOKUP(Y40,dersler,2,FALSE)</f>
        <v xml:space="preserve"> İş Sağlığı ve Güvenliği I</v>
      </c>
    </row>
    <row r="41" spans="2:28" x14ac:dyDescent="0.3">
      <c r="B41" s="109"/>
      <c r="C41" s="8">
        <v>0.41666666666666702</v>
      </c>
      <c r="D41" s="3">
        <v>0.44791666666666702</v>
      </c>
      <c r="E41" s="53" t="s">
        <v>15</v>
      </c>
      <c r="F41" s="44">
        <v>226</v>
      </c>
      <c r="G41" s="45"/>
      <c r="H41" s="23"/>
      <c r="I41" s="8">
        <v>0.41666666666666702</v>
      </c>
      <c r="J41" s="58"/>
      <c r="K41" s="44"/>
      <c r="L41" s="76"/>
      <c r="M41" s="69"/>
      <c r="N41" s="8">
        <v>0.41666666666666702</v>
      </c>
      <c r="O41" s="61" t="s">
        <v>79</v>
      </c>
      <c r="P41" s="44"/>
      <c r="Q41" s="92"/>
      <c r="R41" s="44"/>
      <c r="S41" s="8">
        <v>0.41666666666666702</v>
      </c>
      <c r="T41" s="61" t="s">
        <v>134</v>
      </c>
      <c r="U41" s="44"/>
      <c r="V41" s="61" t="s">
        <v>93</v>
      </c>
      <c r="W41" s="44"/>
      <c r="Y41" s="5" t="s">
        <v>107</v>
      </c>
      <c r="Z41" s="84" t="str">
        <f t="shared" si="43"/>
        <v xml:space="preserve"> İş Sağlığı ve Güvenliği II</v>
      </c>
    </row>
    <row r="42" spans="2:28" x14ac:dyDescent="0.3">
      <c r="B42" s="109"/>
      <c r="C42" s="8">
        <v>0.45833333333333298</v>
      </c>
      <c r="D42" s="3">
        <v>0.48958333333333298</v>
      </c>
      <c r="E42" s="82" t="s">
        <v>14</v>
      </c>
      <c r="F42" s="44">
        <v>226</v>
      </c>
      <c r="G42" s="45"/>
      <c r="H42" s="23"/>
      <c r="I42" s="8">
        <v>0.45833333333333298</v>
      </c>
      <c r="J42" s="68" t="s">
        <v>140</v>
      </c>
      <c r="K42" s="44"/>
      <c r="L42" s="68"/>
      <c r="M42" s="44"/>
      <c r="N42" s="8">
        <v>0.45833333333333298</v>
      </c>
      <c r="O42" s="61" t="s">
        <v>79</v>
      </c>
      <c r="P42" s="44"/>
      <c r="Q42" s="92"/>
      <c r="R42" s="44"/>
      <c r="S42" s="8">
        <v>0.45833333333333298</v>
      </c>
      <c r="T42" s="61" t="s">
        <v>134</v>
      </c>
      <c r="U42" s="44"/>
      <c r="V42" s="61" t="s">
        <v>93</v>
      </c>
      <c r="W42" s="44"/>
      <c r="Y42" s="5" t="s">
        <v>67</v>
      </c>
      <c r="Z42" s="84" t="str">
        <f t="shared" ref="Z42" si="44">VLOOKUP(Y42,dersler,2,FALSE)</f>
        <v>Endüstri Mühendisliği Stajı I</v>
      </c>
      <c r="AA42" s="84"/>
    </row>
    <row r="43" spans="2:28" x14ac:dyDescent="0.3">
      <c r="B43" s="109"/>
      <c r="C43" s="8">
        <v>0.5</v>
      </c>
      <c r="D43" s="3">
        <v>0.53125</v>
      </c>
      <c r="E43" s="82" t="s">
        <v>14</v>
      </c>
      <c r="F43" s="44">
        <v>226</v>
      </c>
      <c r="G43" s="45"/>
      <c r="H43" s="23"/>
      <c r="I43" s="8">
        <v>0.5</v>
      </c>
      <c r="J43" s="68" t="s">
        <v>140</v>
      </c>
      <c r="K43" s="44"/>
      <c r="L43" s="68"/>
      <c r="M43" s="44"/>
      <c r="N43" s="8">
        <v>0.5</v>
      </c>
      <c r="O43" s="61" t="s">
        <v>79</v>
      </c>
      <c r="P43" s="44"/>
      <c r="Q43" s="92"/>
      <c r="R43" s="44"/>
      <c r="S43" s="8">
        <v>0.5</v>
      </c>
      <c r="T43" s="61" t="s">
        <v>134</v>
      </c>
      <c r="U43" s="44"/>
      <c r="V43" s="61" t="s">
        <v>93</v>
      </c>
      <c r="W43" s="44"/>
      <c r="Y43" s="5" t="s">
        <v>66</v>
      </c>
      <c r="Z43" s="84" t="str">
        <f>VLOOKUP(Y43,dersler,2,FALSE)</f>
        <v>Endüstri Mühendisliği Stajı II</v>
      </c>
      <c r="AA43" s="84"/>
    </row>
    <row r="44" spans="2:28" x14ac:dyDescent="0.3">
      <c r="B44" s="109"/>
      <c r="C44" s="8">
        <v>0.54166666666666596</v>
      </c>
      <c r="D44" s="3">
        <v>0.57291666666666596</v>
      </c>
      <c r="E44" s="46"/>
      <c r="F44" s="44"/>
      <c r="G44" s="45"/>
      <c r="H44" s="23"/>
      <c r="I44" s="8">
        <v>0.54166666666666596</v>
      </c>
      <c r="J44" s="76"/>
      <c r="K44" s="76"/>
      <c r="L44" s="76"/>
      <c r="M44" s="76"/>
      <c r="N44" s="8">
        <v>0.54166666666666596</v>
      </c>
      <c r="O44" s="45"/>
      <c r="P44" s="44"/>
      <c r="Q44" s="45"/>
      <c r="R44" s="44"/>
      <c r="S44" s="8">
        <v>0.54166666666666596</v>
      </c>
      <c r="T44" s="62"/>
      <c r="U44" s="44"/>
      <c r="V44" s="62"/>
      <c r="W44" s="44"/>
    </row>
    <row r="45" spans="2:28" x14ac:dyDescent="0.3">
      <c r="B45" s="109"/>
      <c r="C45" s="8">
        <v>0.58333333333333304</v>
      </c>
      <c r="D45" s="3">
        <v>0.61458333333333304</v>
      </c>
      <c r="E45" s="43" t="s">
        <v>54</v>
      </c>
      <c r="F45" s="44" t="str">
        <f>IF(VLOOKUP(E45,dersler,5,FALSE)&lt;&gt;0,RIGHT(VLOOKUP(E45,dersler,5,FALSE),2),"")</f>
        <v>D2</v>
      </c>
      <c r="G45" s="45"/>
      <c r="H45" s="23"/>
      <c r="I45" s="8">
        <v>0.58333333333333304</v>
      </c>
      <c r="J45" s="56" t="s">
        <v>13</v>
      </c>
      <c r="K45" s="44" t="str">
        <f>IF(VLOOKUP(J45,dersler,5,FALSE)&lt;&gt;0,RIGHT(VLOOKUP(J45,dersler,5,FALSE),2),"")</f>
        <v>D1</v>
      </c>
      <c r="L45" s="76"/>
      <c r="M45" s="76"/>
      <c r="N45" s="8">
        <v>0.58333333333333304</v>
      </c>
      <c r="O45" s="58" t="s">
        <v>89</v>
      </c>
      <c r="P45" s="44" t="str">
        <f>IF(VLOOKUP(O45,dersler,5,FALSE)&lt;&gt;0,RIGHT(VLOOKUP(O45,dersler,5,FALSE),2),"")</f>
        <v>D3</v>
      </c>
      <c r="Q45" s="58"/>
      <c r="R45" s="44"/>
      <c r="S45" s="8">
        <v>0.58333333333333304</v>
      </c>
      <c r="T45" s="61" t="s">
        <v>16</v>
      </c>
      <c r="U45" s="44"/>
      <c r="V45" s="62" t="s">
        <v>98</v>
      </c>
      <c r="W45" s="44" t="str">
        <f>IF(VLOOKUP(V45,dersler,5,FALSE)&lt;&gt;0,RIGHT(VLOOKUP(V45,dersler,5,FALSE),3),"")</f>
        <v>226</v>
      </c>
    </row>
    <row r="46" spans="2:28" x14ac:dyDescent="0.3">
      <c r="B46" s="109"/>
      <c r="C46" s="8">
        <v>0.625</v>
      </c>
      <c r="D46" s="3">
        <v>0.65625</v>
      </c>
      <c r="E46" s="43" t="s">
        <v>54</v>
      </c>
      <c r="F46" s="44" t="str">
        <f>IF(VLOOKUP(E46,dersler,5,FALSE)&lt;&gt;0,RIGHT(VLOOKUP(E46,dersler,5,FALSE),2),"")</f>
        <v>D2</v>
      </c>
      <c r="G46" s="45"/>
      <c r="H46" s="23"/>
      <c r="I46" s="8">
        <v>0.625</v>
      </c>
      <c r="J46" s="56" t="s">
        <v>13</v>
      </c>
      <c r="K46" s="44" t="str">
        <f>IF(VLOOKUP(J46,dersler,5,FALSE)&lt;&gt;0,RIGHT(VLOOKUP(J46,dersler,5,FALSE),2),"")</f>
        <v>D1</v>
      </c>
      <c r="L46" s="76"/>
      <c r="M46" s="44"/>
      <c r="N46" s="8">
        <v>0.625</v>
      </c>
      <c r="O46" s="58" t="s">
        <v>89</v>
      </c>
      <c r="P46" s="44" t="str">
        <f>IF(VLOOKUP(O46,dersler,5,FALSE)&lt;&gt;0,RIGHT(VLOOKUP(O46,dersler,5,FALSE),2),"")</f>
        <v>D3</v>
      </c>
      <c r="Q46" s="58"/>
      <c r="R46" s="44"/>
      <c r="S46" s="8">
        <v>0.625</v>
      </c>
      <c r="T46" s="61" t="s">
        <v>16</v>
      </c>
      <c r="U46" s="44"/>
      <c r="V46" s="62" t="s">
        <v>98</v>
      </c>
      <c r="W46" s="44" t="str">
        <f>IF(VLOOKUP(V46,dersler,5,FALSE)&lt;&gt;0,RIGHT(VLOOKUP(V46,dersler,5,FALSE),3),"")</f>
        <v>226</v>
      </c>
      <c r="AA46" s="84"/>
    </row>
    <row r="47" spans="2:28" x14ac:dyDescent="0.3">
      <c r="B47" s="109"/>
      <c r="C47" s="8">
        <v>0.66666666666666596</v>
      </c>
      <c r="D47" s="3">
        <v>0.69791666666666596</v>
      </c>
      <c r="E47" s="56"/>
      <c r="F47" s="44"/>
      <c r="G47" s="45"/>
      <c r="H47" s="23"/>
      <c r="I47" s="8">
        <v>0.66666666666666596</v>
      </c>
      <c r="J47" s="56" t="s">
        <v>13</v>
      </c>
      <c r="K47" s="44" t="str">
        <f>IF(VLOOKUP(J47,dersler,5,FALSE)&lt;&gt;0,RIGHT(VLOOKUP(J47,dersler,5,FALSE),2),"")</f>
        <v>D1</v>
      </c>
      <c r="L47" s="76"/>
      <c r="M47" s="76"/>
      <c r="N47" s="8">
        <v>0.66666666666666596</v>
      </c>
      <c r="O47" s="58" t="s">
        <v>89</v>
      </c>
      <c r="P47" s="44" t="str">
        <f>IF(VLOOKUP(O47,dersler,5,FALSE)&lt;&gt;0,RIGHT(VLOOKUP(O47,dersler,5,FALSE),2),"")</f>
        <v>D3</v>
      </c>
      <c r="Q47" s="45"/>
      <c r="R47" s="44"/>
      <c r="S47" s="107">
        <v>0.66666666666666596</v>
      </c>
      <c r="T47" s="61" t="s">
        <v>16</v>
      </c>
      <c r="U47" s="44"/>
      <c r="V47" s="62" t="s">
        <v>98</v>
      </c>
      <c r="W47" s="44" t="str">
        <f>IF(VLOOKUP(V47,dersler,5,FALSE)&lt;&gt;0,RIGHT(VLOOKUP(V47,dersler,5,FALSE),3),"")</f>
        <v>226</v>
      </c>
      <c r="Z47" s="13" t="s">
        <v>30</v>
      </c>
      <c r="AA47" s="85" t="s">
        <v>28</v>
      </c>
    </row>
    <row r="48" spans="2:28" x14ac:dyDescent="0.3">
      <c r="B48" s="109"/>
      <c r="C48" s="8">
        <v>0.70833333333333304</v>
      </c>
      <c r="D48" s="3">
        <v>0.73958333333333304</v>
      </c>
      <c r="E48" s="46"/>
      <c r="F48" s="44"/>
      <c r="G48" s="45"/>
      <c r="H48" s="23"/>
      <c r="I48" s="8">
        <v>0.70833333333333304</v>
      </c>
      <c r="J48" s="58"/>
      <c r="K48" s="44"/>
      <c r="L48" s="76"/>
      <c r="M48" s="76"/>
      <c r="N48" s="8">
        <v>0.70833333333333304</v>
      </c>
      <c r="O48" s="45"/>
      <c r="P48" s="44"/>
      <c r="Q48" s="58"/>
      <c r="R48" s="44"/>
      <c r="S48" s="107">
        <v>0.70833333333333304</v>
      </c>
      <c r="T48" s="45"/>
      <c r="U48" s="44"/>
      <c r="V48" s="45"/>
      <c r="W48" s="44"/>
      <c r="Z48" s="14" t="s">
        <v>30</v>
      </c>
      <c r="AA48" s="85" t="s">
        <v>27</v>
      </c>
    </row>
    <row r="49" spans="2:27" x14ac:dyDescent="0.3">
      <c r="B49" s="109"/>
      <c r="C49" s="8">
        <v>0.75</v>
      </c>
      <c r="D49" s="3">
        <v>0.78125</v>
      </c>
      <c r="E49" s="46"/>
      <c r="F49" s="44"/>
      <c r="G49" s="45"/>
      <c r="H49" s="23"/>
      <c r="I49" s="8">
        <v>0.75</v>
      </c>
      <c r="J49" s="58"/>
      <c r="K49" s="44"/>
      <c r="L49" s="76"/>
      <c r="M49" s="44"/>
      <c r="N49" s="8">
        <v>0.75</v>
      </c>
      <c r="O49" s="45"/>
      <c r="P49" s="44"/>
      <c r="Q49" s="45"/>
      <c r="R49" s="44"/>
      <c r="S49" s="8">
        <v>0.75</v>
      </c>
      <c r="T49" s="105" t="s">
        <v>107</v>
      </c>
      <c r="U49" s="45"/>
      <c r="V49" s="44"/>
      <c r="W49" s="106"/>
      <c r="Z49" s="64" t="s">
        <v>30</v>
      </c>
      <c r="AA49" s="85" t="s">
        <v>29</v>
      </c>
    </row>
    <row r="50" spans="2:27" x14ac:dyDescent="0.3">
      <c r="B50" s="110"/>
      <c r="C50" s="9">
        <v>0.79166666666666696</v>
      </c>
      <c r="D50" s="4">
        <v>0.82291666666666696</v>
      </c>
      <c r="E50" s="47"/>
      <c r="F50" s="48"/>
      <c r="G50" s="49"/>
      <c r="H50" s="27"/>
      <c r="I50" s="9">
        <v>0.79166666666666696</v>
      </c>
      <c r="J50" s="47"/>
      <c r="K50" s="48"/>
      <c r="L50" s="78"/>
      <c r="M50" s="48"/>
      <c r="N50" s="9">
        <v>0.79166666666666696</v>
      </c>
      <c r="O50" s="49"/>
      <c r="P50" s="48"/>
      <c r="Q50" s="49"/>
      <c r="R50" s="48"/>
      <c r="S50" s="9">
        <v>0.79166666666666696</v>
      </c>
      <c r="T50" s="102" t="s">
        <v>107</v>
      </c>
      <c r="U50" s="48"/>
      <c r="V50" s="48"/>
      <c r="W50" s="44"/>
      <c r="Z50" s="65" t="s">
        <v>30</v>
      </c>
      <c r="AA50" s="85" t="s">
        <v>53</v>
      </c>
    </row>
    <row r="51" spans="2:27" ht="12.75" customHeight="1" x14ac:dyDescent="0.3">
      <c r="B51" s="111" t="s">
        <v>4</v>
      </c>
      <c r="C51" s="10">
        <v>0.33333333333333331</v>
      </c>
      <c r="D51" s="2">
        <v>0.36458333333333331</v>
      </c>
      <c r="E51" s="50"/>
      <c r="F51" s="51"/>
      <c r="G51" s="52"/>
      <c r="H51" s="18"/>
      <c r="I51" s="10">
        <v>0.33333333333333331</v>
      </c>
      <c r="J51" s="80"/>
      <c r="K51" s="81"/>
      <c r="L51" s="80"/>
      <c r="M51" s="51"/>
      <c r="N51" s="10">
        <v>0.33333333333333331</v>
      </c>
      <c r="O51" s="52"/>
      <c r="P51" s="51"/>
      <c r="Q51" s="52"/>
      <c r="R51" s="51"/>
      <c r="S51" s="10">
        <v>0.33333333333333331</v>
      </c>
      <c r="T51" s="57"/>
      <c r="U51" s="51"/>
      <c r="V51" s="57"/>
      <c r="W51" s="51"/>
    </row>
    <row r="52" spans="2:27" ht="15.6" x14ac:dyDescent="0.3">
      <c r="B52" s="112"/>
      <c r="C52" s="11">
        <v>0.375</v>
      </c>
      <c r="D52" s="3">
        <v>0.40625</v>
      </c>
      <c r="E52" s="34" t="s">
        <v>10</v>
      </c>
      <c r="F52" s="44" t="str">
        <f>IF(VLOOKUP(E52,dersler,5,FALSE)&lt;&gt;0,RIGHT(VLOOKUP(E52,dersler,5,FALSE),2),"")</f>
        <v>D1</v>
      </c>
      <c r="G52" s="37"/>
      <c r="H52" s="20"/>
      <c r="I52" s="11">
        <v>0.375</v>
      </c>
      <c r="J52" s="37"/>
      <c r="K52" s="35"/>
      <c r="L52" s="37"/>
      <c r="M52" s="35"/>
      <c r="N52" s="11">
        <v>0.375</v>
      </c>
      <c r="O52" s="61"/>
      <c r="P52" s="35"/>
      <c r="Q52" s="37"/>
      <c r="R52" s="37"/>
      <c r="S52" s="11">
        <v>0.375</v>
      </c>
      <c r="T52" s="61"/>
      <c r="U52" s="35"/>
      <c r="V52" s="37"/>
      <c r="W52" s="37"/>
      <c r="Z52" s="93"/>
      <c r="AA52" s="94"/>
    </row>
    <row r="53" spans="2:27" x14ac:dyDescent="0.3">
      <c r="B53" s="112"/>
      <c r="C53" s="11">
        <v>0.41666666666666702</v>
      </c>
      <c r="D53" s="3">
        <v>0.44791666666666702</v>
      </c>
      <c r="E53" s="34" t="s">
        <v>10</v>
      </c>
      <c r="F53" s="44" t="str">
        <f>IF(VLOOKUP(E53,dersler,5,FALSE)&lt;&gt;0,RIGHT(VLOOKUP(E53,dersler,5,FALSE),2),"")</f>
        <v>D1</v>
      </c>
      <c r="G53" s="37"/>
      <c r="H53" s="20"/>
      <c r="I53" s="11">
        <v>0.41666666666666702</v>
      </c>
      <c r="J53" s="37"/>
      <c r="K53" s="35"/>
      <c r="L53" s="37"/>
      <c r="M53" s="35"/>
      <c r="N53" s="11">
        <v>0.41666666666666702</v>
      </c>
      <c r="O53" s="37"/>
      <c r="P53" s="35"/>
      <c r="Q53" s="37"/>
      <c r="R53" s="37"/>
      <c r="S53" s="11">
        <v>0.41666666666666702</v>
      </c>
      <c r="T53" s="61"/>
      <c r="U53" s="35"/>
      <c r="V53" s="37"/>
      <c r="W53" s="37"/>
    </row>
    <row r="54" spans="2:27" x14ac:dyDescent="0.3">
      <c r="B54" s="112"/>
      <c r="C54" s="11">
        <v>0.45833333333333298</v>
      </c>
      <c r="D54" s="3">
        <v>0.48958333333333298</v>
      </c>
      <c r="E54" s="34" t="s">
        <v>10</v>
      </c>
      <c r="F54" s="44" t="str">
        <f>IF(VLOOKUP(E54,dersler,5,FALSE)&lt;&gt;0,RIGHT(VLOOKUP(E54,dersler,5,FALSE),2),"")</f>
        <v>D1</v>
      </c>
      <c r="G54" s="37"/>
      <c r="H54" s="20"/>
      <c r="I54" s="11">
        <v>0.45833333333333298</v>
      </c>
      <c r="J54" s="37"/>
      <c r="K54" s="35"/>
      <c r="L54" s="37"/>
      <c r="M54" s="35"/>
      <c r="N54" s="11">
        <v>0.45833333333333298</v>
      </c>
      <c r="O54" s="58" t="s">
        <v>128</v>
      </c>
      <c r="P54" s="44" t="str">
        <f>IF(VLOOKUP(O54,dersler,5,FALSE)&lt;&gt;0,RIGHT(VLOOKUP(O54,dersler,5,FALSE),2),"")</f>
        <v>D2</v>
      </c>
      <c r="Q54" s="58" t="s">
        <v>88</v>
      </c>
      <c r="R54" s="44" t="str">
        <f>IF(VLOOKUP(Q54,dersler,5,FALSE)&lt;&gt;0,RIGHT(VLOOKUP(Q54,dersler,5,FALSE),2),"")</f>
        <v>D3</v>
      </c>
      <c r="S54" s="11">
        <v>0.45833333333333298</v>
      </c>
      <c r="T54" s="61"/>
      <c r="U54" s="35"/>
      <c r="V54" s="37"/>
      <c r="W54" s="37"/>
    </row>
    <row r="55" spans="2:27" x14ac:dyDescent="0.3">
      <c r="B55" s="112"/>
      <c r="C55" s="11">
        <v>0.5</v>
      </c>
      <c r="D55" s="3">
        <v>0.53125</v>
      </c>
      <c r="E55" s="54"/>
      <c r="F55" s="35"/>
      <c r="G55" s="37"/>
      <c r="H55" s="20"/>
      <c r="I55" s="11">
        <v>0.5</v>
      </c>
      <c r="J55" s="37"/>
      <c r="K55" s="35"/>
      <c r="L55" s="37"/>
      <c r="M55" s="35"/>
      <c r="N55" s="11">
        <v>0.5</v>
      </c>
      <c r="O55" s="58" t="s">
        <v>128</v>
      </c>
      <c r="P55" s="44" t="str">
        <f>IF(VLOOKUP(O55,dersler,5,FALSE)&lt;&gt;0,RIGHT(VLOOKUP(O55,dersler,5,FALSE),2),"")</f>
        <v>D2</v>
      </c>
      <c r="Q55" s="58" t="s">
        <v>88</v>
      </c>
      <c r="R55" s="44" t="str">
        <f>IF(VLOOKUP(Q55,dersler,5,FALSE)&lt;&gt;0,RIGHT(VLOOKUP(Q55,dersler,5,FALSE),2),"")</f>
        <v>D3</v>
      </c>
      <c r="S55" s="11">
        <v>0.5</v>
      </c>
      <c r="T55" s="61"/>
      <c r="U55" s="35"/>
      <c r="V55" s="37"/>
      <c r="W55" s="37"/>
    </row>
    <row r="56" spans="2:27" x14ac:dyDescent="0.3">
      <c r="B56" s="112"/>
      <c r="C56" s="11">
        <v>0.54166666666666596</v>
      </c>
      <c r="D56" s="3">
        <v>0.57291666666666596</v>
      </c>
      <c r="E56" s="54"/>
      <c r="F56" s="35"/>
      <c r="G56" s="37"/>
      <c r="H56" s="20"/>
      <c r="I56" s="11">
        <v>0.54166666666666596</v>
      </c>
      <c r="J56" s="68" t="s">
        <v>122</v>
      </c>
      <c r="K56" s="44" t="s">
        <v>61</v>
      </c>
      <c r="L56" s="68" t="s">
        <v>123</v>
      </c>
      <c r="M56" s="44" t="str">
        <f>IF(VLOOKUP(L56,dersler,5,FALSE)&lt;&gt;0,RIGHT(VLOOKUP(L56,dersler,5,FALSE),2),"")</f>
        <v>D1</v>
      </c>
      <c r="N56" s="11">
        <v>0.54166666666666596</v>
      </c>
      <c r="O56" s="37"/>
      <c r="P56" s="35"/>
      <c r="Q56" s="37"/>
      <c r="R56" s="37"/>
      <c r="S56" s="11">
        <v>0.54166666666666596</v>
      </c>
      <c r="T56" s="37"/>
      <c r="U56" s="35"/>
      <c r="V56" s="37"/>
      <c r="W56" s="37"/>
    </row>
    <row r="57" spans="2:27" x14ac:dyDescent="0.3">
      <c r="B57" s="112"/>
      <c r="C57" s="11">
        <v>0.58333333333333304</v>
      </c>
      <c r="D57" s="3">
        <v>0.61458333333333304</v>
      </c>
      <c r="E57" s="43" t="s">
        <v>124</v>
      </c>
      <c r="F57" s="37"/>
      <c r="G57" s="37"/>
      <c r="H57" s="20"/>
      <c r="I57" s="11">
        <v>0.58333333333333304</v>
      </c>
      <c r="J57" s="68" t="s">
        <v>122</v>
      </c>
      <c r="K57" s="44" t="s">
        <v>61</v>
      </c>
      <c r="L57" s="68" t="s">
        <v>123</v>
      </c>
      <c r="M57" s="44" t="str">
        <f>IF(VLOOKUP(L57,dersler,5,FALSE)&lt;&gt;0,RIGHT(VLOOKUP(L57,dersler,5,FALSE),2),"")</f>
        <v>D1</v>
      </c>
      <c r="N57" s="11">
        <v>0.58333333333333304</v>
      </c>
      <c r="O57" s="37"/>
      <c r="P57" s="35"/>
      <c r="Q57" s="37"/>
      <c r="R57" s="37"/>
      <c r="S57" s="11">
        <v>0.58333333333333304</v>
      </c>
      <c r="T57" s="62" t="s">
        <v>19</v>
      </c>
      <c r="U57" s="35" t="str">
        <f>IF(VLOOKUP(T57,dersler,5,FALSE)&lt;&gt;0,RIGHT(VLOOKUP(T57,dersler,5,FALSE),2),"")</f>
        <v/>
      </c>
      <c r="V57" s="37"/>
      <c r="W57" s="37"/>
    </row>
    <row r="58" spans="2:27" x14ac:dyDescent="0.3">
      <c r="B58" s="112"/>
      <c r="C58" s="11">
        <v>0.625</v>
      </c>
      <c r="D58" s="3">
        <v>0.65625</v>
      </c>
      <c r="E58" s="43" t="s">
        <v>124</v>
      </c>
      <c r="F58" s="37"/>
      <c r="G58" s="37"/>
      <c r="H58" s="20"/>
      <c r="I58" s="11">
        <v>0.625</v>
      </c>
      <c r="J58" s="68" t="s">
        <v>122</v>
      </c>
      <c r="K58" s="44" t="s">
        <v>61</v>
      </c>
      <c r="L58" s="68" t="s">
        <v>123</v>
      </c>
      <c r="M58" s="44" t="str">
        <f>IF(VLOOKUP(L58,dersler,5,FALSE)&lt;&gt;0,RIGHT(VLOOKUP(L58,dersler,5,FALSE),2),"")</f>
        <v>D1</v>
      </c>
      <c r="N58" s="11">
        <v>0.625</v>
      </c>
      <c r="O58" s="37"/>
      <c r="P58" s="35"/>
      <c r="Q58" s="37"/>
      <c r="R58" s="37"/>
      <c r="S58" s="11">
        <v>0.625</v>
      </c>
      <c r="T58" s="62" t="s">
        <v>19</v>
      </c>
      <c r="U58" s="35" t="str">
        <f>IF(VLOOKUP(T58,dersler,5,FALSE)&lt;&gt;0,RIGHT(VLOOKUP(T58,dersler,5,FALSE),2),"")</f>
        <v/>
      </c>
      <c r="V58" s="37"/>
      <c r="W58" s="37"/>
    </row>
    <row r="59" spans="2:27" x14ac:dyDescent="0.3">
      <c r="B59" s="112"/>
      <c r="C59" s="11">
        <v>0.66666666666666596</v>
      </c>
      <c r="D59" s="3">
        <v>0.69791666666666596</v>
      </c>
      <c r="E59" s="43" t="s">
        <v>124</v>
      </c>
      <c r="F59" s="37"/>
      <c r="G59" s="37"/>
      <c r="H59" s="20"/>
      <c r="I59" s="11">
        <v>0.66666666666666596</v>
      </c>
      <c r="J59" s="37"/>
      <c r="K59" s="35"/>
      <c r="L59" s="37"/>
      <c r="M59" s="35"/>
      <c r="N59" s="11">
        <v>0.66666666666666596</v>
      </c>
      <c r="O59" s="37"/>
      <c r="P59" s="35"/>
      <c r="Q59" s="37"/>
      <c r="R59" s="37"/>
      <c r="S59" s="11">
        <v>0.66666666666666596</v>
      </c>
      <c r="T59" s="62" t="s">
        <v>19</v>
      </c>
      <c r="U59" s="35" t="str">
        <f>IF(VLOOKUP(T59,dersler,5,FALSE)&lt;&gt;0,RIGHT(VLOOKUP(T59,dersler,5,FALSE),2),"")</f>
        <v/>
      </c>
      <c r="V59" s="37"/>
      <c r="W59" s="37"/>
    </row>
    <row r="60" spans="2:27" x14ac:dyDescent="0.3">
      <c r="B60" s="112"/>
      <c r="C60" s="11">
        <v>0.70833333333333304</v>
      </c>
      <c r="D60" s="3">
        <v>0.73958333333333304</v>
      </c>
      <c r="E60" s="54"/>
      <c r="F60" s="37"/>
      <c r="G60" s="37"/>
      <c r="H60" s="20"/>
      <c r="I60" s="11">
        <v>0.70833333333333304</v>
      </c>
      <c r="J60" s="37"/>
      <c r="K60" s="35"/>
      <c r="L60" s="37"/>
      <c r="M60" s="35"/>
      <c r="N60" s="11">
        <v>0.70833333333333304</v>
      </c>
      <c r="O60" s="37"/>
      <c r="P60" s="35"/>
      <c r="Q60" s="37"/>
      <c r="R60" s="35"/>
      <c r="S60" s="11">
        <v>0.70833333333333304</v>
      </c>
      <c r="T60" s="61"/>
      <c r="U60" s="35"/>
      <c r="V60" s="37"/>
      <c r="W60" s="37"/>
    </row>
    <row r="61" spans="2:27" x14ac:dyDescent="0.3">
      <c r="B61" s="112"/>
      <c r="C61" s="11">
        <v>0.75</v>
      </c>
      <c r="D61" s="3">
        <v>0.78125</v>
      </c>
      <c r="E61" s="54"/>
      <c r="F61" s="35"/>
      <c r="G61" s="37"/>
      <c r="H61" s="20"/>
      <c r="I61" s="11">
        <v>0.75</v>
      </c>
      <c r="J61" s="37"/>
      <c r="K61" s="35"/>
      <c r="L61" s="37"/>
      <c r="M61" s="35"/>
      <c r="N61" s="11">
        <v>0.75</v>
      </c>
      <c r="O61" s="61"/>
      <c r="P61" s="35"/>
      <c r="Q61" s="61"/>
      <c r="R61" s="35"/>
      <c r="S61" s="11">
        <v>0.75</v>
      </c>
      <c r="T61" s="37"/>
      <c r="U61" s="35"/>
      <c r="V61" s="37"/>
      <c r="W61" s="37"/>
    </row>
    <row r="62" spans="2:27" x14ac:dyDescent="0.3">
      <c r="B62" s="113"/>
      <c r="C62" s="12">
        <v>0.79166666666666696</v>
      </c>
      <c r="D62" s="4">
        <v>0.82291666666666696</v>
      </c>
      <c r="E62" s="55"/>
      <c r="F62" s="38"/>
      <c r="G62" s="39"/>
      <c r="H62" s="21"/>
      <c r="I62" s="12">
        <v>0.79166666666666696</v>
      </c>
      <c r="J62" s="39"/>
      <c r="K62" s="38"/>
      <c r="L62" s="39"/>
      <c r="M62" s="38"/>
      <c r="N62" s="12">
        <v>0.79166666666666696</v>
      </c>
      <c r="O62" s="39"/>
      <c r="P62" s="38"/>
      <c r="Q62" s="39"/>
      <c r="R62" s="38"/>
      <c r="S62" s="12">
        <v>0.79166666666666696</v>
      </c>
      <c r="T62" s="39"/>
      <c r="U62" s="35"/>
      <c r="V62" s="39"/>
      <c r="W62" s="38"/>
    </row>
    <row r="63" spans="2:27" ht="12.75" customHeight="1" x14ac:dyDescent="0.3">
      <c r="B63" s="108" t="s">
        <v>5</v>
      </c>
      <c r="C63" s="7">
        <v>0.33333333333333331</v>
      </c>
      <c r="D63" s="2">
        <v>0.36458333333333331</v>
      </c>
      <c r="E63" s="40"/>
      <c r="F63" s="41"/>
      <c r="G63" s="42"/>
      <c r="H63" s="22"/>
      <c r="I63" s="7">
        <v>0.33333333333333331</v>
      </c>
      <c r="J63" s="42"/>
      <c r="K63" s="41"/>
      <c r="L63" s="42"/>
      <c r="M63" s="41"/>
      <c r="N63" s="7">
        <v>0.33333333333333331</v>
      </c>
      <c r="O63" s="42"/>
      <c r="P63" s="41"/>
      <c r="Q63" s="42"/>
      <c r="R63" s="41"/>
      <c r="S63" s="7">
        <v>0.33333333333333331</v>
      </c>
      <c r="T63" s="60" t="s">
        <v>118</v>
      </c>
      <c r="U63" s="41"/>
      <c r="V63" s="42"/>
      <c r="W63" s="41"/>
    </row>
    <row r="64" spans="2:27" x14ac:dyDescent="0.3">
      <c r="B64" s="109"/>
      <c r="C64" s="8">
        <v>0.375</v>
      </c>
      <c r="D64" s="3">
        <v>0.40625</v>
      </c>
      <c r="E64" s="46"/>
      <c r="F64" s="44"/>
      <c r="G64" s="45"/>
      <c r="H64" s="23"/>
      <c r="I64" s="8">
        <v>0.375</v>
      </c>
      <c r="J64" s="45"/>
      <c r="K64" s="44"/>
      <c r="L64" s="45"/>
      <c r="M64" s="44"/>
      <c r="N64" s="8">
        <v>0.375</v>
      </c>
      <c r="O64" s="45"/>
      <c r="P64" s="44"/>
      <c r="Q64" s="45"/>
      <c r="R64" s="44"/>
      <c r="S64" s="8">
        <v>0.375</v>
      </c>
      <c r="T64" s="60" t="s">
        <v>118</v>
      </c>
      <c r="U64" s="44"/>
      <c r="V64" s="45"/>
      <c r="W64" s="44"/>
    </row>
    <row r="65" spans="2:23" x14ac:dyDescent="0.3">
      <c r="B65" s="109"/>
      <c r="C65" s="8">
        <v>0.41666666666666702</v>
      </c>
      <c r="D65" s="3">
        <v>0.44791666666666702</v>
      </c>
      <c r="E65" s="46"/>
      <c r="F65" s="44"/>
      <c r="G65" s="45"/>
      <c r="H65" s="23"/>
      <c r="I65" s="8">
        <v>0.41666666666666702</v>
      </c>
      <c r="J65" s="45"/>
      <c r="K65" s="44"/>
      <c r="L65" s="45"/>
      <c r="M65" s="44"/>
      <c r="N65" s="8">
        <v>0.41666666666666702</v>
      </c>
      <c r="O65" s="45"/>
      <c r="P65" s="44"/>
      <c r="Q65" s="45"/>
      <c r="R65" s="44"/>
      <c r="S65" s="8">
        <v>0.41666666666666702</v>
      </c>
      <c r="T65" s="60" t="s">
        <v>118</v>
      </c>
      <c r="U65" s="44"/>
      <c r="V65" s="45"/>
      <c r="W65" s="44"/>
    </row>
    <row r="66" spans="2:23" x14ac:dyDescent="0.3">
      <c r="B66" s="109"/>
      <c r="C66" s="8">
        <v>0.45833333333333298</v>
      </c>
      <c r="D66" s="3">
        <v>0.48958333333333298</v>
      </c>
      <c r="E66" s="46"/>
      <c r="F66" s="44"/>
      <c r="G66" s="45"/>
      <c r="H66" s="23"/>
      <c r="I66" s="8">
        <v>0.45833333333333298</v>
      </c>
      <c r="J66" s="45"/>
      <c r="K66" s="44"/>
      <c r="L66" s="45"/>
      <c r="M66" s="44"/>
      <c r="N66" s="8">
        <v>0.45833333333333298</v>
      </c>
      <c r="O66" s="45"/>
      <c r="P66" s="44"/>
      <c r="Q66" s="45"/>
      <c r="R66" s="44"/>
      <c r="S66" s="8">
        <v>0.45833333333333298</v>
      </c>
      <c r="T66" s="60" t="s">
        <v>118</v>
      </c>
      <c r="U66" s="44"/>
      <c r="V66" s="45"/>
      <c r="W66" s="44"/>
    </row>
    <row r="67" spans="2:23" x14ac:dyDescent="0.3">
      <c r="B67" s="109"/>
      <c r="C67" s="8">
        <v>0.5</v>
      </c>
      <c r="D67" s="3">
        <v>0.53125</v>
      </c>
      <c r="E67" s="25"/>
      <c r="F67" s="23"/>
      <c r="G67" s="24"/>
      <c r="H67" s="23"/>
      <c r="I67" s="8">
        <v>0.5</v>
      </c>
      <c r="J67" s="45"/>
      <c r="K67" s="44"/>
      <c r="L67" s="45"/>
      <c r="M67" s="44"/>
      <c r="N67" s="8">
        <v>0.5</v>
      </c>
      <c r="O67" s="45"/>
      <c r="P67" s="44"/>
      <c r="Q67" s="45"/>
      <c r="R67" s="44"/>
      <c r="S67" s="8">
        <v>0.5</v>
      </c>
      <c r="T67" s="60" t="s">
        <v>118</v>
      </c>
      <c r="U67" s="44"/>
      <c r="V67" s="45"/>
      <c r="W67" s="44"/>
    </row>
    <row r="68" spans="2:23" x14ac:dyDescent="0.3">
      <c r="B68" s="109"/>
      <c r="C68" s="8">
        <v>0.54166666666666596</v>
      </c>
      <c r="D68" s="3">
        <v>0.57291666666666596</v>
      </c>
      <c r="E68" s="25"/>
      <c r="F68" s="23"/>
      <c r="G68" s="24"/>
      <c r="H68" s="23"/>
      <c r="I68" s="8">
        <v>0.54166666666666596</v>
      </c>
      <c r="J68" s="45"/>
      <c r="K68" s="44"/>
      <c r="L68" s="45"/>
      <c r="M68" s="44"/>
      <c r="N68" s="8">
        <v>0.54166666666666596</v>
      </c>
      <c r="O68" s="45"/>
      <c r="P68" s="44"/>
      <c r="Q68" s="45"/>
      <c r="R68" s="44"/>
      <c r="S68" s="8">
        <v>0.54166666666666596</v>
      </c>
      <c r="T68" s="60" t="s">
        <v>118</v>
      </c>
      <c r="U68" s="44"/>
      <c r="V68" s="45"/>
      <c r="W68" s="44"/>
    </row>
    <row r="69" spans="2:23" x14ac:dyDescent="0.3">
      <c r="B69" s="109"/>
      <c r="C69" s="8">
        <v>0.58333333333333304</v>
      </c>
      <c r="D69" s="3">
        <v>0.61458333333333304</v>
      </c>
      <c r="E69" s="25"/>
      <c r="F69" s="23"/>
      <c r="G69" s="24"/>
      <c r="H69" s="23"/>
      <c r="I69" s="8">
        <v>0.58333333333333304</v>
      </c>
      <c r="J69" s="45"/>
      <c r="K69" s="44"/>
      <c r="L69" s="45"/>
      <c r="M69" s="44"/>
      <c r="N69" s="8">
        <v>0.58333333333333304</v>
      </c>
      <c r="O69" s="45"/>
      <c r="P69" s="44"/>
      <c r="Q69" s="45"/>
      <c r="R69" s="44"/>
      <c r="S69" s="8">
        <v>0.58333333333333304</v>
      </c>
      <c r="T69" s="58" t="s">
        <v>119</v>
      </c>
      <c r="U69" s="44"/>
      <c r="V69" s="45"/>
      <c r="W69" s="44"/>
    </row>
    <row r="70" spans="2:23" x14ac:dyDescent="0.3">
      <c r="B70" s="109"/>
      <c r="C70" s="8">
        <v>0.625</v>
      </c>
      <c r="D70" s="3">
        <v>0.65625</v>
      </c>
      <c r="E70" s="25"/>
      <c r="F70" s="23"/>
      <c r="G70" s="24"/>
      <c r="H70" s="23"/>
      <c r="I70" s="8">
        <v>0.625</v>
      </c>
      <c r="J70" s="45"/>
      <c r="K70" s="44"/>
      <c r="L70" s="45"/>
      <c r="M70" s="44"/>
      <c r="N70" s="8">
        <v>0.625</v>
      </c>
      <c r="O70" s="45"/>
      <c r="P70" s="44"/>
      <c r="Q70" s="45"/>
      <c r="R70" s="44"/>
      <c r="S70" s="8">
        <v>0.625</v>
      </c>
      <c r="T70" s="58" t="s">
        <v>119</v>
      </c>
      <c r="U70" s="44"/>
      <c r="V70" s="45"/>
      <c r="W70" s="44"/>
    </row>
    <row r="71" spans="2:23" x14ac:dyDescent="0.3">
      <c r="B71" s="109"/>
      <c r="C71" s="8">
        <v>0.66666666666666596</v>
      </c>
      <c r="D71" s="3">
        <v>0.69791666666666596</v>
      </c>
      <c r="E71" s="25"/>
      <c r="F71" s="23"/>
      <c r="G71" s="24"/>
      <c r="H71" s="23"/>
      <c r="I71" s="8">
        <v>0.66666666666666596</v>
      </c>
      <c r="J71" s="45"/>
      <c r="K71" s="44"/>
      <c r="L71" s="45"/>
      <c r="M71" s="44"/>
      <c r="N71" s="8">
        <v>0.66666666666666596</v>
      </c>
      <c r="O71" s="45"/>
      <c r="P71" s="44"/>
      <c r="Q71" s="45"/>
      <c r="R71" s="44"/>
      <c r="S71" s="8">
        <v>0.66666666666666596</v>
      </c>
      <c r="T71" s="58" t="s">
        <v>119</v>
      </c>
      <c r="U71" s="44"/>
      <c r="V71" s="45"/>
      <c r="W71" s="44"/>
    </row>
    <row r="72" spans="2:23" x14ac:dyDescent="0.3">
      <c r="B72" s="109"/>
      <c r="C72" s="8">
        <v>0.70833333333333304</v>
      </c>
      <c r="D72" s="3">
        <v>0.73958333333333304</v>
      </c>
      <c r="E72" s="25"/>
      <c r="F72" s="23"/>
      <c r="G72" s="24"/>
      <c r="H72" s="23"/>
      <c r="I72" s="8">
        <v>0.70833333333333304</v>
      </c>
      <c r="J72" s="24"/>
      <c r="K72" s="23"/>
      <c r="L72" s="24"/>
      <c r="M72" s="23"/>
      <c r="N72" s="8">
        <v>0.70833333333333304</v>
      </c>
      <c r="O72" s="45"/>
      <c r="P72" s="44"/>
      <c r="Q72" s="45"/>
      <c r="R72" s="44"/>
      <c r="S72" s="8">
        <v>0.70833333333333304</v>
      </c>
      <c r="T72" s="57" t="s">
        <v>67</v>
      </c>
      <c r="U72" s="44"/>
      <c r="V72" s="45"/>
      <c r="W72" s="44"/>
    </row>
    <row r="73" spans="2:23" x14ac:dyDescent="0.3">
      <c r="B73" s="109"/>
      <c r="C73" s="8">
        <v>0.75</v>
      </c>
      <c r="D73" s="3">
        <v>0.78125</v>
      </c>
      <c r="E73" s="25"/>
      <c r="F73" s="23"/>
      <c r="G73" s="24"/>
      <c r="H73" s="23"/>
      <c r="I73" s="8">
        <v>0.75</v>
      </c>
      <c r="J73" s="24"/>
      <c r="K73" s="23"/>
      <c r="L73" s="24"/>
      <c r="M73" s="23"/>
      <c r="N73" s="8">
        <v>0.75</v>
      </c>
      <c r="O73" s="45"/>
      <c r="P73" s="44"/>
      <c r="Q73" s="45"/>
      <c r="R73" s="44"/>
      <c r="S73" s="8">
        <v>0.75</v>
      </c>
      <c r="T73" s="57" t="s">
        <v>67</v>
      </c>
      <c r="U73" s="44"/>
      <c r="V73" s="45"/>
      <c r="W73" s="44"/>
    </row>
    <row r="74" spans="2:23" x14ac:dyDescent="0.3">
      <c r="B74" s="109"/>
      <c r="C74" s="8">
        <v>0.79166666666666696</v>
      </c>
      <c r="D74" s="95"/>
      <c r="E74" s="96"/>
      <c r="F74" s="97"/>
      <c r="G74" s="98"/>
      <c r="H74" s="97"/>
      <c r="I74" s="8">
        <v>0.79166666666666696</v>
      </c>
      <c r="J74" s="98"/>
      <c r="K74" s="97"/>
      <c r="L74" s="98"/>
      <c r="M74" s="97"/>
      <c r="N74" s="8">
        <v>0.79166666666666696</v>
      </c>
      <c r="O74" s="99"/>
      <c r="P74" s="100"/>
      <c r="Q74" s="99"/>
      <c r="R74" s="100"/>
      <c r="S74" s="8">
        <v>0.79166666666666696</v>
      </c>
      <c r="T74" s="57" t="s">
        <v>66</v>
      </c>
      <c r="U74" s="100"/>
      <c r="V74" s="99"/>
      <c r="W74" s="100"/>
    </row>
    <row r="75" spans="2:23" x14ac:dyDescent="0.3">
      <c r="B75" s="110"/>
      <c r="C75" s="101">
        <v>0.83333333333333304</v>
      </c>
      <c r="D75" s="4">
        <v>0.82291666666666696</v>
      </c>
      <c r="E75" s="26"/>
      <c r="F75" s="27"/>
      <c r="G75" s="28"/>
      <c r="H75" s="27"/>
      <c r="I75" s="101">
        <v>0.83333333333333304</v>
      </c>
      <c r="J75" s="28"/>
      <c r="K75" s="27"/>
      <c r="L75" s="28"/>
      <c r="M75" s="27"/>
      <c r="N75" s="101">
        <v>0.83333333333333304</v>
      </c>
      <c r="O75" s="49"/>
      <c r="P75" s="48"/>
      <c r="Q75" s="49"/>
      <c r="R75" s="48"/>
      <c r="S75" s="101">
        <v>0.83333333333333304</v>
      </c>
      <c r="T75" s="57" t="s">
        <v>66</v>
      </c>
      <c r="U75" s="27"/>
      <c r="V75" s="28"/>
      <c r="W75" s="27"/>
    </row>
  </sheetData>
  <mergeCells count="6">
    <mergeCell ref="B63:B75"/>
    <mergeCell ref="B3:B14"/>
    <mergeCell ref="B15:B26"/>
    <mergeCell ref="B27:B38"/>
    <mergeCell ref="B39:B50"/>
    <mergeCell ref="B51:B62"/>
  </mergeCells>
  <phoneticPr fontId="10" type="noConversion"/>
  <conditionalFormatting sqref="E3:E14">
    <cfRule type="expression" dxfId="259" priority="1804" stopIfTrue="1">
      <formula>$F3=1</formula>
    </cfRule>
  </conditionalFormatting>
  <conditionalFormatting sqref="E3:E15 E19:E43 J42:M45 J3:J15 L3:L15 G7:G75 J17:J18 L17:L18 J26:J39 L26:L43 L46 L47:M48 U49 V51 Q60:Q75 V62:V75 V4:V11 V24:V48 T28:T40 T44:T75 O3:O75 V13:V16 V20 T4:T26">
    <cfRule type="notContainsBlanks" dxfId="258" priority="1806">
      <formula>LEN(TRIM(E3))&gt;0</formula>
    </cfRule>
  </conditionalFormatting>
  <conditionalFormatting sqref="E16:E18">
    <cfRule type="notContainsBlanks" dxfId="257" priority="611">
      <formula>LEN(TRIM(E16))&gt;0</formula>
    </cfRule>
  </conditionalFormatting>
  <conditionalFormatting sqref="E37:E38">
    <cfRule type="expression" dxfId="256" priority="1574" stopIfTrue="1">
      <formula>$F37=1</formula>
    </cfRule>
  </conditionalFormatting>
  <conditionalFormatting sqref="E44:E75">
    <cfRule type="notContainsBlanks" dxfId="255" priority="35">
      <formula>LEN(TRIM(E44))&gt;0</formula>
    </cfRule>
  </conditionalFormatting>
  <conditionalFormatting sqref="F3:F47 P8:P11 U40:U47 U9:U11 K3:K15 M3:M43 P15:P75 K17:K18 K26:K39 U50:U75 W62:W75 W4:W40">
    <cfRule type="containsText" dxfId="254" priority="558" operator="containsText" text="D8">
      <formula>NOT(ISERROR(SEARCH("D8",F3)))</formula>
    </cfRule>
  </conditionalFormatting>
  <conditionalFormatting sqref="F57:F60">
    <cfRule type="notContainsBlanks" dxfId="253" priority="514">
      <formula>LEN(TRIM(F57))&gt;0</formula>
    </cfRule>
  </conditionalFormatting>
  <conditionalFormatting sqref="G3">
    <cfRule type="notContainsBlanks" dxfId="252" priority="1808">
      <formula>LEN(TRIM(G3))&gt;0</formula>
    </cfRule>
  </conditionalFormatting>
  <conditionalFormatting sqref="H3:H75 U5:U7">
    <cfRule type="containsText" dxfId="251" priority="602" operator="containsText" text="D8">
      <formula>NOT(ISERROR(SEARCH("D8",H3)))</formula>
    </cfRule>
    <cfRule type="containsText" dxfId="250" priority="603" operator="containsText" text="D7">
      <formula>NOT(ISERROR(SEARCH("D7",H3)))</formula>
    </cfRule>
    <cfRule type="containsText" dxfId="249" priority="604" operator="containsText" text="D6">
      <formula>NOT(ISERROR(SEARCH("D6",H3)))</formula>
    </cfRule>
    <cfRule type="containsText" dxfId="248" priority="605" operator="containsText" text="D5">
      <formula>NOT(ISERROR(SEARCH("D5",H3)))</formula>
    </cfRule>
    <cfRule type="containsText" dxfId="247" priority="606" operator="containsText" text="D4">
      <formula>NOT(ISERROR(SEARCH("D4",H3)))</formula>
    </cfRule>
    <cfRule type="containsText" dxfId="246" priority="607" operator="containsText" text="D3">
      <formula>NOT(ISERROR(SEARCH("D3",H3)))</formula>
    </cfRule>
    <cfRule type="containsText" dxfId="245" priority="608" operator="containsText" text="D2">
      <formula>NOT(ISERROR(SEARCH("D2",H3)))</formula>
    </cfRule>
    <cfRule type="containsText" dxfId="244" priority="609" operator="containsText" text="D1">
      <formula>NOT(ISERROR(SEARCH("D1",H3)))</formula>
    </cfRule>
    <cfRule type="containsText" dxfId="243" priority="610" operator="containsText" text="U.">
      <formula>NOT(ISERROR(SEARCH("U.",H3)))</formula>
    </cfRule>
  </conditionalFormatting>
  <conditionalFormatting sqref="J41">
    <cfRule type="notContainsBlanks" dxfId="242" priority="340">
      <formula>LEN(TRIM(J41))&gt;0</formula>
    </cfRule>
  </conditionalFormatting>
  <conditionalFormatting sqref="J45:J75">
    <cfRule type="notContainsBlanks" dxfId="241" priority="342">
      <formula>LEN(TRIM(J45))&gt;0</formula>
    </cfRule>
  </conditionalFormatting>
  <conditionalFormatting sqref="J16:L16">
    <cfRule type="notContainsBlanks" dxfId="240" priority="327">
      <formula>LEN(TRIM(J16))&gt;0</formula>
    </cfRule>
  </conditionalFormatting>
  <conditionalFormatting sqref="J19:L25">
    <cfRule type="notContainsBlanks" dxfId="239" priority="326">
      <formula>LEN(TRIM(J19))&gt;0</formula>
    </cfRule>
  </conditionalFormatting>
  <conditionalFormatting sqref="K3:K15 M3:M43 F3:F47 P8:P11 U9:U11 P15:P75 K17:K18 K26:K39 U40:U47 U50:U75 W62:W75 W4:W40">
    <cfRule type="containsText" dxfId="238" priority="559" operator="containsText" text="D7">
      <formula>NOT(ISERROR(SEARCH("D7",F3)))</formula>
    </cfRule>
    <cfRule type="containsText" dxfId="237" priority="560" operator="containsText" text="D6">
      <formula>NOT(ISERROR(SEARCH("D6",F3)))</formula>
    </cfRule>
    <cfRule type="containsText" dxfId="236" priority="561" operator="containsText" text="D5">
      <formula>NOT(ISERROR(SEARCH("D5",F3)))</formula>
    </cfRule>
    <cfRule type="containsText" dxfId="235" priority="562" operator="containsText" text="D4">
      <formula>NOT(ISERROR(SEARCH("D4",F3)))</formula>
    </cfRule>
    <cfRule type="containsText" dxfId="234" priority="563" operator="containsText" text="D3">
      <formula>NOT(ISERROR(SEARCH("D3",F3)))</formula>
    </cfRule>
    <cfRule type="containsText" dxfId="233" priority="564" operator="containsText" text="D2">
      <formula>NOT(ISERROR(SEARCH("D2",F3)))</formula>
    </cfRule>
    <cfRule type="containsText" dxfId="232" priority="565" operator="containsText" text="D1">
      <formula>NOT(ISERROR(SEARCH("D1",F3)))</formula>
    </cfRule>
    <cfRule type="containsText" dxfId="231" priority="566" operator="containsText" text="U.">
      <formula>NOT(ISERROR(SEARCH("U.",F3)))</formula>
    </cfRule>
  </conditionalFormatting>
  <conditionalFormatting sqref="K3:K15 U3:U38 M3:M43 P15:P75 K17:K18 K26:K39 U40:U47 U50:U75 W62:W75 W45:W47 K42:K43 H3:H75 R60:R75 W4:W40">
    <cfRule type="containsText" dxfId="230" priority="601" operator="containsText" text="L2">
      <formula>NOT(ISERROR(SEARCH("L2",H3)))</formula>
    </cfRule>
  </conditionalFormatting>
  <conditionalFormatting sqref="K40">
    <cfRule type="notContainsBlanks" dxfId="229" priority="329">
      <formula>LEN(TRIM(K40))&gt;0</formula>
    </cfRule>
  </conditionalFormatting>
  <conditionalFormatting sqref="K41">
    <cfRule type="containsText" dxfId="228" priority="330" operator="containsText" text="L2">
      <formula>NOT(ISERROR(SEARCH("L2",K41)))</formula>
    </cfRule>
  </conditionalFormatting>
  <conditionalFormatting sqref="K41:K43">
    <cfRule type="containsText" dxfId="227" priority="331" operator="containsText" text="D8">
      <formula>NOT(ISERROR(SEARCH("D8",K41)))</formula>
    </cfRule>
    <cfRule type="containsText" dxfId="226" priority="332" operator="containsText" text="D7">
      <formula>NOT(ISERROR(SEARCH("D7",K41)))</formula>
    </cfRule>
    <cfRule type="containsText" dxfId="225" priority="333" operator="containsText" text="D6">
      <formula>NOT(ISERROR(SEARCH("D6",K41)))</formula>
    </cfRule>
    <cfRule type="containsText" dxfId="224" priority="334" operator="containsText" text="D5">
      <formula>NOT(ISERROR(SEARCH("D5",K41)))</formula>
    </cfRule>
    <cfRule type="containsText" dxfId="223" priority="335" operator="containsText" text="D4">
      <formula>NOT(ISERROR(SEARCH("D4",K41)))</formula>
    </cfRule>
    <cfRule type="containsText" dxfId="222" priority="336" operator="containsText" text="D3">
      <formula>NOT(ISERROR(SEARCH("D3",K41)))</formula>
    </cfRule>
    <cfRule type="containsText" dxfId="221" priority="337" operator="containsText" text="D2">
      <formula>NOT(ISERROR(SEARCH("D2",K41)))</formula>
    </cfRule>
    <cfRule type="containsText" dxfId="220" priority="338" operator="containsText" text="D1">
      <formula>NOT(ISERROR(SEARCH("D1",K41)))</formula>
    </cfRule>
    <cfRule type="containsText" dxfId="219" priority="339" operator="containsText" text="U.">
      <formula>NOT(ISERROR(SEARCH("U.",K41)))</formula>
    </cfRule>
  </conditionalFormatting>
  <conditionalFormatting sqref="K45:K75">
    <cfRule type="containsText" dxfId="218" priority="343" operator="containsText" text="L2">
      <formula>NOT(ISERROR(SEARCH("L2",K45)))</formula>
    </cfRule>
    <cfRule type="containsText" dxfId="217" priority="344" operator="containsText" text="D8">
      <formula>NOT(ISERROR(SEARCH("D8",K45)))</formula>
    </cfRule>
    <cfRule type="containsText" dxfId="216" priority="345" operator="containsText" text="D7">
      <formula>NOT(ISERROR(SEARCH("D7",K45)))</formula>
    </cfRule>
    <cfRule type="containsText" dxfId="215" priority="346" operator="containsText" text="D6">
      <formula>NOT(ISERROR(SEARCH("D6",K45)))</formula>
    </cfRule>
    <cfRule type="containsText" dxfId="214" priority="347" operator="containsText" text="D5">
      <formula>NOT(ISERROR(SEARCH("D5",K45)))</formula>
    </cfRule>
    <cfRule type="containsText" dxfId="213" priority="348" operator="containsText" text="D4">
      <formula>NOT(ISERROR(SEARCH("D4",K45)))</formula>
    </cfRule>
    <cfRule type="containsText" dxfId="212" priority="349" operator="containsText" text="D3">
      <formula>NOT(ISERROR(SEARCH("D3",K45)))</formula>
    </cfRule>
    <cfRule type="containsText" dxfId="211" priority="350" operator="containsText" text="D2">
      <formula>NOT(ISERROR(SEARCH("D2",K45)))</formula>
    </cfRule>
    <cfRule type="containsText" dxfId="210" priority="351" operator="containsText" text="D1">
      <formula>NOT(ISERROR(SEARCH("D1",K45)))</formula>
    </cfRule>
    <cfRule type="containsText" dxfId="209" priority="352" operator="containsText" text="U.">
      <formula>NOT(ISERROR(SEARCH("U.",K45)))</formula>
    </cfRule>
  </conditionalFormatting>
  <conditionalFormatting sqref="K56:K58 M49:M75">
    <cfRule type="containsText" dxfId="208" priority="717" operator="containsText" text="L2">
      <formula>NOT(ISERROR(SEARCH("L2",K49)))</formula>
    </cfRule>
  </conditionalFormatting>
  <conditionalFormatting sqref="L49:L75">
    <cfRule type="notContainsBlanks" dxfId="207" priority="38">
      <formula>LEN(TRIM(L49))&gt;0</formula>
    </cfRule>
  </conditionalFormatting>
  <conditionalFormatting sqref="M46">
    <cfRule type="containsText" dxfId="206" priority="354" operator="containsText" text="L2">
      <formula>NOT(ISERROR(SEARCH("L2",M46)))</formula>
    </cfRule>
    <cfRule type="containsText" dxfId="205" priority="355" operator="containsText" text="D8">
      <formula>NOT(ISERROR(SEARCH("D8",M46)))</formula>
    </cfRule>
    <cfRule type="containsText" dxfId="204" priority="356" operator="containsText" text="D7">
      <formula>NOT(ISERROR(SEARCH("D7",M46)))</formula>
    </cfRule>
    <cfRule type="containsText" dxfId="203" priority="357" operator="containsText" text="D6">
      <formula>NOT(ISERROR(SEARCH("D6",M46)))</formula>
    </cfRule>
    <cfRule type="containsText" dxfId="202" priority="358" operator="containsText" text="D5">
      <formula>NOT(ISERROR(SEARCH("D5",M46)))</formula>
    </cfRule>
    <cfRule type="containsText" dxfId="201" priority="359" operator="containsText" text="D4">
      <formula>NOT(ISERROR(SEARCH("D4",M46)))</formula>
    </cfRule>
    <cfRule type="containsText" dxfId="200" priority="360" operator="containsText" text="D3">
      <formula>NOT(ISERROR(SEARCH("D3",M46)))</formula>
    </cfRule>
    <cfRule type="containsText" dxfId="199" priority="361" operator="containsText" text="D2">
      <formula>NOT(ISERROR(SEARCH("D2",M46)))</formula>
    </cfRule>
    <cfRule type="containsText" dxfId="198" priority="362" operator="containsText" text="D1">
      <formula>NOT(ISERROR(SEARCH("D1",M46)))</formula>
    </cfRule>
    <cfRule type="containsText" dxfId="197" priority="363" operator="containsText" text="U.">
      <formula>NOT(ISERROR(SEARCH("U.",M46)))</formula>
    </cfRule>
  </conditionalFormatting>
  <conditionalFormatting sqref="M49:M75 K56:K58 U17:U19 R60:R75">
    <cfRule type="containsText" dxfId="196" priority="718" operator="containsText" text="D8">
      <formula>NOT(ISERROR(SEARCH("D8",K17)))</formula>
    </cfRule>
  </conditionalFormatting>
  <conditionalFormatting sqref="P3:P7 U29:U31 W45:W47">
    <cfRule type="containsText" dxfId="195" priority="375" operator="containsText" text="D7">
      <formula>NOT(ISERROR(SEARCH("D7",P3)))</formula>
    </cfRule>
    <cfRule type="containsText" dxfId="194" priority="376" operator="containsText" text="D6">
      <formula>NOT(ISERROR(SEARCH("D6",P3)))</formula>
    </cfRule>
    <cfRule type="containsText" dxfId="193" priority="377" operator="containsText" text="D5">
      <formula>NOT(ISERROR(SEARCH("D5",P3)))</formula>
    </cfRule>
    <cfRule type="containsText" dxfId="192" priority="378" operator="containsText" text="D4">
      <formula>NOT(ISERROR(SEARCH("D4",P3)))</formula>
    </cfRule>
    <cfRule type="containsText" dxfId="191" priority="379" operator="containsText" text="D3">
      <formula>NOT(ISERROR(SEARCH("D3",P3)))</formula>
    </cfRule>
    <cfRule type="containsText" dxfId="190" priority="380" operator="containsText" text="D2">
      <formula>NOT(ISERROR(SEARCH("D2",P3)))</formula>
    </cfRule>
    <cfRule type="containsText" dxfId="189" priority="381" operator="containsText" text="D1">
      <formula>NOT(ISERROR(SEARCH("D1",P3)))</formula>
    </cfRule>
    <cfRule type="containsText" dxfId="188" priority="382" operator="containsText" text="U.">
      <formula>NOT(ISERROR(SEARCH("U.",P3)))</formula>
    </cfRule>
  </conditionalFormatting>
  <conditionalFormatting sqref="P3:P14 F3:F47">
    <cfRule type="containsText" dxfId="187" priority="557" operator="containsText" text="L2">
      <formula>NOT(ISERROR(SEARCH("L2",F3)))</formula>
    </cfRule>
  </conditionalFormatting>
  <conditionalFormatting sqref="P9:P14 U17:U19 F47:F56 F61:F75">
    <cfRule type="containsText" dxfId="186" priority="829" operator="containsText" text="D7">
      <formula>NOT(ISERROR(SEARCH("D7",F9)))</formula>
    </cfRule>
    <cfRule type="containsText" dxfId="185" priority="830" operator="containsText" text="D6">
      <formula>NOT(ISERROR(SEARCH("D6",F9)))</formula>
    </cfRule>
    <cfRule type="containsText" dxfId="184" priority="831" operator="containsText" text="D5">
      <formula>NOT(ISERROR(SEARCH("D5",F9)))</formula>
    </cfRule>
    <cfRule type="containsText" dxfId="183" priority="832" operator="containsText" text="D4">
      <formula>NOT(ISERROR(SEARCH("D4",F9)))</formula>
    </cfRule>
    <cfRule type="containsText" dxfId="182" priority="833" operator="containsText" text="D3">
      <formula>NOT(ISERROR(SEARCH("D3",F9)))</formula>
    </cfRule>
    <cfRule type="containsText" dxfId="181" priority="834" operator="containsText" text="D2">
      <formula>NOT(ISERROR(SEARCH("D2",F9)))</formula>
    </cfRule>
    <cfRule type="containsText" dxfId="180" priority="835" operator="containsText" text="D1">
      <formula>NOT(ISERROR(SEARCH("D1",F9)))</formula>
    </cfRule>
    <cfRule type="containsText" dxfId="179" priority="836" operator="containsText" text="U.">
      <formula>NOT(ISERROR(SEARCH("U.",F9)))</formula>
    </cfRule>
  </conditionalFormatting>
  <conditionalFormatting sqref="Q3:Q40 Q44:Q51">
    <cfRule type="notContainsBlanks" dxfId="178" priority="22">
      <formula>LEN(TRIM(Q3))&gt;0</formula>
    </cfRule>
  </conditionalFormatting>
  <conditionalFormatting sqref="Q54:Q55">
    <cfRule type="notContainsBlanks" dxfId="177" priority="33">
      <formula>LEN(TRIM(Q54))&gt;0</formula>
    </cfRule>
  </conditionalFormatting>
  <conditionalFormatting sqref="Q52:R53 Q56:R59">
    <cfRule type="notContainsBlanks" dxfId="176" priority="34">
      <formula>LEN(TRIM(Q52))&gt;0</formula>
    </cfRule>
  </conditionalFormatting>
  <conditionalFormatting sqref="R3:R51">
    <cfRule type="containsText" dxfId="175" priority="12" operator="containsText" text="D8">
      <formula>NOT(ISERROR(SEARCH("D8",R3)))</formula>
    </cfRule>
    <cfRule type="containsText" dxfId="174" priority="13" operator="containsText" text="D7">
      <formula>NOT(ISERROR(SEARCH("D7",R3)))</formula>
    </cfRule>
    <cfRule type="containsText" dxfId="173" priority="14" operator="containsText" text="D6">
      <formula>NOT(ISERROR(SEARCH("D6",R3)))</formula>
    </cfRule>
    <cfRule type="containsText" dxfId="172" priority="15" operator="containsText" text="D5">
      <formula>NOT(ISERROR(SEARCH("D5",R3)))</formula>
    </cfRule>
    <cfRule type="containsText" dxfId="171" priority="16" operator="containsText" text="D4">
      <formula>NOT(ISERROR(SEARCH("D4",R3)))</formula>
    </cfRule>
    <cfRule type="containsText" dxfId="170" priority="17" operator="containsText" text="D3">
      <formula>NOT(ISERROR(SEARCH("D3",R3)))</formula>
    </cfRule>
    <cfRule type="containsText" dxfId="169" priority="18" operator="containsText" text="D2">
      <formula>NOT(ISERROR(SEARCH("D2",R3)))</formula>
    </cfRule>
    <cfRule type="containsText" dxfId="168" priority="19" operator="containsText" text="D1">
      <formula>NOT(ISERROR(SEARCH("D1",R3)))</formula>
    </cfRule>
    <cfRule type="containsText" dxfId="167" priority="20" operator="containsText" text="U.">
      <formula>NOT(ISERROR(SEARCH("U.",R3)))</formula>
    </cfRule>
    <cfRule type="containsText" dxfId="166" priority="21" operator="containsText" text="L2">
      <formula>NOT(ISERROR(SEARCH("L2",R3)))</formula>
    </cfRule>
  </conditionalFormatting>
  <conditionalFormatting sqref="R54:R55">
    <cfRule type="containsText" dxfId="165" priority="23" operator="containsText" text="D8">
      <formula>NOT(ISERROR(SEARCH("D8",R54)))</formula>
    </cfRule>
    <cfRule type="containsText" dxfId="164" priority="24" operator="containsText" text="D7">
      <formula>NOT(ISERROR(SEARCH("D7",R54)))</formula>
    </cfRule>
    <cfRule type="containsText" dxfId="163" priority="25" operator="containsText" text="D6">
      <formula>NOT(ISERROR(SEARCH("D6",R54)))</formula>
    </cfRule>
    <cfRule type="containsText" dxfId="162" priority="26" operator="containsText" text="D5">
      <formula>NOT(ISERROR(SEARCH("D5",R54)))</formula>
    </cfRule>
    <cfRule type="containsText" dxfId="161" priority="27" operator="containsText" text="D4">
      <formula>NOT(ISERROR(SEARCH("D4",R54)))</formula>
    </cfRule>
    <cfRule type="containsText" dxfId="160" priority="28" operator="containsText" text="D3">
      <formula>NOT(ISERROR(SEARCH("D3",R54)))</formula>
    </cfRule>
    <cfRule type="containsText" dxfId="159" priority="29" operator="containsText" text="D2">
      <formula>NOT(ISERROR(SEARCH("D2",R54)))</formula>
    </cfRule>
    <cfRule type="containsText" dxfId="158" priority="30" operator="containsText" text="D1">
      <formula>NOT(ISERROR(SEARCH("D1",R54)))</formula>
    </cfRule>
    <cfRule type="containsText" dxfId="157" priority="31" operator="containsText" text="U.">
      <formula>NOT(ISERROR(SEARCH("U.",R54)))</formula>
    </cfRule>
    <cfRule type="containsText" dxfId="156" priority="32" operator="containsText" text="L2">
      <formula>NOT(ISERROR(SEARCH("L2",R54)))</formula>
    </cfRule>
  </conditionalFormatting>
  <conditionalFormatting sqref="U3:U11">
    <cfRule type="containsText" dxfId="155" priority="129" operator="containsText" text="D8">
      <formula>NOT(ISERROR(SEARCH("D8",U3)))</formula>
    </cfRule>
    <cfRule type="containsText" dxfId="154" priority="130" operator="containsText" text="D7">
      <formula>NOT(ISERROR(SEARCH("D7",U3)))</formula>
    </cfRule>
    <cfRule type="containsText" dxfId="153" priority="131" operator="containsText" text="D6">
      <formula>NOT(ISERROR(SEARCH("D6",U3)))</formula>
    </cfRule>
    <cfRule type="containsText" dxfId="152" priority="132" operator="containsText" text="D5">
      <formula>NOT(ISERROR(SEARCH("D5",U3)))</formula>
    </cfRule>
    <cfRule type="containsText" dxfId="151" priority="133" operator="containsText" text="D4">
      <formula>NOT(ISERROR(SEARCH("D4",U3)))</formula>
    </cfRule>
    <cfRule type="containsText" dxfId="150" priority="134" operator="containsText" text="D3">
      <formula>NOT(ISERROR(SEARCH("D3",U3)))</formula>
    </cfRule>
    <cfRule type="containsText" dxfId="149" priority="135" operator="containsText" text="D2">
      <formula>NOT(ISERROR(SEARCH("D2",U3)))</formula>
    </cfRule>
    <cfRule type="containsText" dxfId="148" priority="136" operator="containsText" text="D1">
      <formula>NOT(ISERROR(SEARCH("D1",U3)))</formula>
    </cfRule>
    <cfRule type="containsText" dxfId="147" priority="137" operator="containsText" text="U.">
      <formula>NOT(ISERROR(SEARCH("U.",U3)))</formula>
    </cfRule>
  </conditionalFormatting>
  <conditionalFormatting sqref="U5:U7">
    <cfRule type="containsText" dxfId="146" priority="120" operator="containsText" text="D8">
      <formula>NOT(ISERROR(SEARCH("D8",U5)))</formula>
    </cfRule>
    <cfRule type="containsText" dxfId="145" priority="121" operator="containsText" text="D7">
      <formula>NOT(ISERROR(SEARCH("D7",U5)))</formula>
    </cfRule>
    <cfRule type="containsText" dxfId="144" priority="122" operator="containsText" text="D6">
      <formula>NOT(ISERROR(SEARCH("D6",U5)))</formula>
    </cfRule>
    <cfRule type="containsText" dxfId="143" priority="123" operator="containsText" text="D5">
      <formula>NOT(ISERROR(SEARCH("D5",U5)))</formula>
    </cfRule>
    <cfRule type="containsText" dxfId="142" priority="124" operator="containsText" text="D4">
      <formula>NOT(ISERROR(SEARCH("D4",U5)))</formula>
    </cfRule>
    <cfRule type="containsText" dxfId="141" priority="125" operator="containsText" text="D3">
      <formula>NOT(ISERROR(SEARCH("D3",U5)))</formula>
    </cfRule>
    <cfRule type="containsText" dxfId="140" priority="126" operator="containsText" text="D2">
      <formula>NOT(ISERROR(SEARCH("D2",U5)))</formula>
    </cfRule>
    <cfRule type="containsText" dxfId="139" priority="127" operator="containsText" text="D1">
      <formula>NOT(ISERROR(SEARCH("D1",U5)))</formula>
    </cfRule>
    <cfRule type="containsText" dxfId="138" priority="128" operator="containsText" text="U.">
      <formula>NOT(ISERROR(SEARCH("U.",U5)))</formula>
    </cfRule>
  </conditionalFormatting>
  <conditionalFormatting sqref="U9:U11">
    <cfRule type="containsText" dxfId="137" priority="393" operator="containsText" text="D8">
      <formula>NOT(ISERROR(SEARCH("D8",U9)))</formula>
    </cfRule>
    <cfRule type="containsText" dxfId="136" priority="394" operator="containsText" text="D7">
      <formula>NOT(ISERROR(SEARCH("D7",U9)))</formula>
    </cfRule>
    <cfRule type="containsText" dxfId="135" priority="395" operator="containsText" text="D6">
      <formula>NOT(ISERROR(SEARCH("D6",U9)))</formula>
    </cfRule>
    <cfRule type="containsText" dxfId="134" priority="396" operator="containsText" text="D5">
      <formula>NOT(ISERROR(SEARCH("D5",U9)))</formula>
    </cfRule>
    <cfRule type="containsText" dxfId="133" priority="397" operator="containsText" text="D4">
      <formula>NOT(ISERROR(SEARCH("D4",U9)))</formula>
    </cfRule>
    <cfRule type="containsText" dxfId="132" priority="398" operator="containsText" text="D3">
      <formula>NOT(ISERROR(SEARCH("D3",U9)))</formula>
    </cfRule>
    <cfRule type="containsText" dxfId="131" priority="399" operator="containsText" text="D2">
      <formula>NOT(ISERROR(SEARCH("D2",U9)))</formula>
    </cfRule>
    <cfRule type="containsText" dxfId="130" priority="400" operator="containsText" text="D1">
      <formula>NOT(ISERROR(SEARCH("D1",U9)))</formula>
    </cfRule>
    <cfRule type="containsText" dxfId="129" priority="401" operator="containsText" text="U.">
      <formula>NOT(ISERROR(SEARCH("U.",U9)))</formula>
    </cfRule>
    <cfRule type="containsText" dxfId="128" priority="402" operator="containsText" text="L2">
      <formula>NOT(ISERROR(SEARCH("L2",U9)))</formula>
    </cfRule>
    <cfRule type="containsText" dxfId="127" priority="404" operator="containsText" text="D8">
      <formula>NOT(ISERROR(SEARCH("D8",U9)))</formula>
    </cfRule>
    <cfRule type="containsText" dxfId="126" priority="405" operator="containsText" text="D7">
      <formula>NOT(ISERROR(SEARCH("D7",U9)))</formula>
    </cfRule>
    <cfRule type="containsText" dxfId="125" priority="406" operator="containsText" text="D6">
      <formula>NOT(ISERROR(SEARCH("D6",U9)))</formula>
    </cfRule>
    <cfRule type="containsText" dxfId="124" priority="407" operator="containsText" text="D5">
      <formula>NOT(ISERROR(SEARCH("D5",U9)))</formula>
    </cfRule>
    <cfRule type="containsText" dxfId="123" priority="408" operator="containsText" text="D4">
      <formula>NOT(ISERROR(SEARCH("D4",U9)))</formula>
    </cfRule>
    <cfRule type="containsText" dxfId="122" priority="409" operator="containsText" text="D3">
      <formula>NOT(ISERROR(SEARCH("D3",U9)))</formula>
    </cfRule>
    <cfRule type="containsText" dxfId="121" priority="410" operator="containsText" text="D2">
      <formula>NOT(ISERROR(SEARCH("D2",U9)))</formula>
    </cfRule>
    <cfRule type="containsText" dxfId="120" priority="411" operator="containsText" text="D1">
      <formula>NOT(ISERROR(SEARCH("D1",U9)))</formula>
    </cfRule>
    <cfRule type="containsText" dxfId="119" priority="412" operator="containsText" text="U.">
      <formula>NOT(ISERROR(SEARCH("U.",U9)))</formula>
    </cfRule>
    <cfRule type="containsText" dxfId="118" priority="413" operator="containsText" text="L2">
      <formula>NOT(ISERROR(SEARCH("L2",U9)))</formula>
    </cfRule>
    <cfRule type="containsText" dxfId="117" priority="414" operator="containsText" text="D8">
      <formula>NOT(ISERROR(SEARCH("D8",U9)))</formula>
    </cfRule>
    <cfRule type="containsText" dxfId="116" priority="415" operator="containsText" text="D7">
      <formula>NOT(ISERROR(SEARCH("D7",U9)))</formula>
    </cfRule>
    <cfRule type="containsText" dxfId="115" priority="416" operator="containsText" text="D6">
      <formula>NOT(ISERROR(SEARCH("D6",U9)))</formula>
    </cfRule>
    <cfRule type="containsText" dxfId="114" priority="417" operator="containsText" text="D5">
      <formula>NOT(ISERROR(SEARCH("D5",U9)))</formula>
    </cfRule>
    <cfRule type="containsText" dxfId="113" priority="418" operator="containsText" text="D4">
      <formula>NOT(ISERROR(SEARCH("D4",U9)))</formula>
    </cfRule>
    <cfRule type="containsText" dxfId="112" priority="419" operator="containsText" text="D3">
      <formula>NOT(ISERROR(SEARCH("D3",U9)))</formula>
    </cfRule>
    <cfRule type="containsText" dxfId="111" priority="420" operator="containsText" text="D2">
      <formula>NOT(ISERROR(SEARCH("D2",U9)))</formula>
    </cfRule>
    <cfRule type="containsText" dxfId="110" priority="421" operator="containsText" text="D1">
      <formula>NOT(ISERROR(SEARCH("D1",U9)))</formula>
    </cfRule>
    <cfRule type="containsText" dxfId="109" priority="422" operator="containsText" text="U.">
      <formula>NOT(ISERROR(SEARCH("U.",U9)))</formula>
    </cfRule>
  </conditionalFormatting>
  <conditionalFormatting sqref="U9:U14">
    <cfRule type="containsText" dxfId="108" priority="39" operator="containsText" text="D8">
      <formula>NOT(ISERROR(SEARCH("D8",U9)))</formula>
    </cfRule>
    <cfRule type="containsText" dxfId="107" priority="40" operator="containsText" text="D7">
      <formula>NOT(ISERROR(SEARCH("D7",U9)))</formula>
    </cfRule>
    <cfRule type="containsText" dxfId="106" priority="41" operator="containsText" text="D6">
      <formula>NOT(ISERROR(SEARCH("D6",U9)))</formula>
    </cfRule>
    <cfRule type="containsText" dxfId="105" priority="42" operator="containsText" text="D5">
      <formula>NOT(ISERROR(SEARCH("D5",U9)))</formula>
    </cfRule>
    <cfRule type="containsText" dxfId="104" priority="43" operator="containsText" text="D4">
      <formula>NOT(ISERROR(SEARCH("D4",U9)))</formula>
    </cfRule>
    <cfRule type="containsText" dxfId="103" priority="44" operator="containsText" text="D3">
      <formula>NOT(ISERROR(SEARCH("D3",U9)))</formula>
    </cfRule>
    <cfRule type="containsText" dxfId="102" priority="45" operator="containsText" text="D2">
      <formula>NOT(ISERROR(SEARCH("D2",U9)))</formula>
    </cfRule>
    <cfRule type="containsText" dxfId="101" priority="46" operator="containsText" text="D1">
      <formula>NOT(ISERROR(SEARCH("D1",U9)))</formula>
    </cfRule>
    <cfRule type="containsText" dxfId="100" priority="47" operator="containsText" text="U.">
      <formula>NOT(ISERROR(SEARCH("U.",U9)))</formula>
    </cfRule>
  </conditionalFormatting>
  <conditionalFormatting sqref="U15:U39">
    <cfRule type="containsText" dxfId="99" priority="306" operator="containsText" text="D8">
      <formula>NOT(ISERROR(SEARCH("D8",U15)))</formula>
    </cfRule>
    <cfRule type="containsText" dxfId="98" priority="307" operator="containsText" text="D7">
      <formula>NOT(ISERROR(SEARCH("D7",U15)))</formula>
    </cfRule>
    <cfRule type="containsText" dxfId="97" priority="308" operator="containsText" text="D6">
      <formula>NOT(ISERROR(SEARCH("D6",U15)))</formula>
    </cfRule>
    <cfRule type="containsText" dxfId="96" priority="309" operator="containsText" text="D5">
      <formula>NOT(ISERROR(SEARCH("D5",U15)))</formula>
    </cfRule>
    <cfRule type="containsText" dxfId="95" priority="310" operator="containsText" text="D4">
      <formula>NOT(ISERROR(SEARCH("D4",U15)))</formula>
    </cfRule>
    <cfRule type="containsText" dxfId="94" priority="311" operator="containsText" text="D3">
      <formula>NOT(ISERROR(SEARCH("D3",U15)))</formula>
    </cfRule>
    <cfRule type="containsText" dxfId="93" priority="312" operator="containsText" text="D2">
      <formula>NOT(ISERROR(SEARCH("D2",U15)))</formula>
    </cfRule>
    <cfRule type="containsText" dxfId="92" priority="313" operator="containsText" text="D1">
      <formula>NOT(ISERROR(SEARCH("D1",U15)))</formula>
    </cfRule>
    <cfRule type="containsText" dxfId="91" priority="314" operator="containsText" text="U.">
      <formula>NOT(ISERROR(SEARCH("U.",U15)))</formula>
    </cfRule>
  </conditionalFormatting>
  <conditionalFormatting sqref="U17:U19 F47:F56 F61:F75 P9:P14">
    <cfRule type="containsText" dxfId="90" priority="828" operator="containsText" text="D8">
      <formula>NOT(ISERROR(SEARCH("D8",F9)))</formula>
    </cfRule>
  </conditionalFormatting>
  <conditionalFormatting sqref="U17:U19 F47:F56 F61:F75">
    <cfRule type="containsText" dxfId="89" priority="827" operator="containsText" text="L2">
      <formula>NOT(ISERROR(SEARCH("L2",F17)))</formula>
    </cfRule>
  </conditionalFormatting>
  <conditionalFormatting sqref="U17:U19 M49:M75 K56:K58 R60:R75">
    <cfRule type="containsText" dxfId="88" priority="719" operator="containsText" text="D7">
      <formula>NOT(ISERROR(SEARCH("D7",K17)))</formula>
    </cfRule>
    <cfRule type="containsText" dxfId="87" priority="720" operator="containsText" text="D6">
      <formula>NOT(ISERROR(SEARCH("D6",K17)))</formula>
    </cfRule>
    <cfRule type="containsText" dxfId="86" priority="721" operator="containsText" text="D5">
      <formula>NOT(ISERROR(SEARCH("D5",K17)))</formula>
    </cfRule>
    <cfRule type="containsText" dxfId="85" priority="722" operator="containsText" text="D4">
      <formula>NOT(ISERROR(SEARCH("D4",K17)))</formula>
    </cfRule>
    <cfRule type="containsText" dxfId="84" priority="723" operator="containsText" text="D3">
      <formula>NOT(ISERROR(SEARCH("D3",K17)))</formula>
    </cfRule>
    <cfRule type="containsText" dxfId="83" priority="724" operator="containsText" text="D2">
      <formula>NOT(ISERROR(SEARCH("D2",K17)))</formula>
    </cfRule>
    <cfRule type="containsText" dxfId="82" priority="725" operator="containsText" text="D1">
      <formula>NOT(ISERROR(SEARCH("D1",K17)))</formula>
    </cfRule>
    <cfRule type="containsText" dxfId="81" priority="726" operator="containsText" text="U.">
      <formula>NOT(ISERROR(SEARCH("U.",K17)))</formula>
    </cfRule>
  </conditionalFormatting>
  <conditionalFormatting sqref="U29:U31 W45:W47 P3:P7">
    <cfRule type="containsText" dxfId="80" priority="374" operator="containsText" text="D8">
      <formula>NOT(ISERROR(SEARCH("D8",P3)))</formula>
    </cfRule>
  </conditionalFormatting>
  <conditionalFormatting sqref="U39">
    <cfRule type="containsText" dxfId="79" priority="305" operator="containsText" text="L2">
      <formula>NOT(ISERROR(SEARCH("L2",U39)))</formula>
    </cfRule>
  </conditionalFormatting>
  <conditionalFormatting sqref="U41:U43">
    <cfRule type="containsText" dxfId="78" priority="462" operator="containsText" text="D8">
      <formula>NOT(ISERROR(SEARCH("D8",U41)))</formula>
    </cfRule>
    <cfRule type="containsText" dxfId="77" priority="463" operator="containsText" text="D7">
      <formula>NOT(ISERROR(SEARCH("D7",U41)))</formula>
    </cfRule>
    <cfRule type="containsText" dxfId="76" priority="464" operator="containsText" text="D6">
      <formula>NOT(ISERROR(SEARCH("D6",U41)))</formula>
    </cfRule>
    <cfRule type="containsText" dxfId="75" priority="465" operator="containsText" text="D5">
      <formula>NOT(ISERROR(SEARCH("D5",U41)))</formula>
    </cfRule>
    <cfRule type="containsText" dxfId="74" priority="466" operator="containsText" text="D4">
      <formula>NOT(ISERROR(SEARCH("D4",U41)))</formula>
    </cfRule>
    <cfRule type="containsText" dxfId="73" priority="467" operator="containsText" text="D3">
      <formula>NOT(ISERROR(SEARCH("D3",U41)))</formula>
    </cfRule>
    <cfRule type="containsText" dxfId="72" priority="468" operator="containsText" text="D2">
      <formula>NOT(ISERROR(SEARCH("D2",U41)))</formula>
    </cfRule>
    <cfRule type="containsText" dxfId="71" priority="469" operator="containsText" text="D1">
      <formula>NOT(ISERROR(SEARCH("D1",U41)))</formula>
    </cfRule>
    <cfRule type="containsText" dxfId="70" priority="470" operator="containsText" text="U.">
      <formula>NOT(ISERROR(SEARCH("U.",U41)))</formula>
    </cfRule>
  </conditionalFormatting>
  <conditionalFormatting sqref="U45:U47">
    <cfRule type="containsText" dxfId="69" priority="3" operator="containsText" text="D8">
      <formula>NOT(ISERROR(SEARCH("D8",U45)))</formula>
    </cfRule>
    <cfRule type="containsText" dxfId="68" priority="4" operator="containsText" text="D7">
      <formula>NOT(ISERROR(SEARCH("D7",U45)))</formula>
    </cfRule>
    <cfRule type="containsText" dxfId="67" priority="5" operator="containsText" text="D6">
      <formula>NOT(ISERROR(SEARCH("D6",U45)))</formula>
    </cfRule>
    <cfRule type="containsText" dxfId="66" priority="6" operator="containsText" text="D5">
      <formula>NOT(ISERROR(SEARCH("D5",U45)))</formula>
    </cfRule>
    <cfRule type="containsText" dxfId="65" priority="7" operator="containsText" text="D4">
      <formula>NOT(ISERROR(SEARCH("D4",U45)))</formula>
    </cfRule>
    <cfRule type="containsText" dxfId="64" priority="8" operator="containsText" text="D3">
      <formula>NOT(ISERROR(SEARCH("D3",U45)))</formula>
    </cfRule>
    <cfRule type="containsText" dxfId="63" priority="9" operator="containsText" text="D2">
      <formula>NOT(ISERROR(SEARCH("D2",U45)))</formula>
    </cfRule>
    <cfRule type="containsText" dxfId="62" priority="10" operator="containsText" text="D1">
      <formula>NOT(ISERROR(SEARCH("D1",U45)))</formula>
    </cfRule>
    <cfRule type="containsText" dxfId="61" priority="11" operator="containsText" text="U.">
      <formula>NOT(ISERROR(SEARCH("U.",U45)))</formula>
    </cfRule>
  </conditionalFormatting>
  <conditionalFormatting sqref="U48">
    <cfRule type="containsText" dxfId="60" priority="187" operator="containsText" text="L2">
      <formula>NOT(ISERROR(SEARCH("L2",U48)))</formula>
    </cfRule>
    <cfRule type="containsText" dxfId="59" priority="188" operator="containsText" text="D8">
      <formula>NOT(ISERROR(SEARCH("D8",U48)))</formula>
    </cfRule>
    <cfRule type="containsText" dxfId="58" priority="189" operator="containsText" text="D7">
      <formula>NOT(ISERROR(SEARCH("D7",U48)))</formula>
    </cfRule>
    <cfRule type="containsText" dxfId="57" priority="190" operator="containsText" text="D6">
      <formula>NOT(ISERROR(SEARCH("D6",U48)))</formula>
    </cfRule>
    <cfRule type="containsText" dxfId="56" priority="191" operator="containsText" text="D5">
      <formula>NOT(ISERROR(SEARCH("D5",U48)))</formula>
    </cfRule>
    <cfRule type="containsText" dxfId="55" priority="192" operator="containsText" text="D4">
      <formula>NOT(ISERROR(SEARCH("D4",U48)))</formula>
    </cfRule>
    <cfRule type="containsText" dxfId="54" priority="193" operator="containsText" text="D3">
      <formula>NOT(ISERROR(SEARCH("D3",U48)))</formula>
    </cfRule>
    <cfRule type="containsText" dxfId="53" priority="194" operator="containsText" text="D2">
      <formula>NOT(ISERROR(SEARCH("D2",U48)))</formula>
    </cfRule>
    <cfRule type="containsText" dxfId="52" priority="195" operator="containsText" text="D1">
      <formula>NOT(ISERROR(SEARCH("D1",U48)))</formula>
    </cfRule>
    <cfRule type="containsText" dxfId="51" priority="196" operator="containsText" text="U.">
      <formula>NOT(ISERROR(SEARCH("U.",U48)))</formula>
    </cfRule>
  </conditionalFormatting>
  <conditionalFormatting sqref="V49:V50">
    <cfRule type="containsText" dxfId="50" priority="177" operator="containsText" text="L2">
      <formula>NOT(ISERROR(SEARCH("L2",V49)))</formula>
    </cfRule>
    <cfRule type="containsText" dxfId="49" priority="178" operator="containsText" text="D8">
      <formula>NOT(ISERROR(SEARCH("D8",V49)))</formula>
    </cfRule>
    <cfRule type="containsText" dxfId="48" priority="179" operator="containsText" text="D7">
      <formula>NOT(ISERROR(SEARCH("D7",V49)))</formula>
    </cfRule>
    <cfRule type="containsText" dxfId="47" priority="180" operator="containsText" text="D6">
      <formula>NOT(ISERROR(SEARCH("D6",V49)))</formula>
    </cfRule>
    <cfRule type="containsText" dxfId="46" priority="181" operator="containsText" text="D5">
      <formula>NOT(ISERROR(SEARCH("D5",V49)))</formula>
    </cfRule>
    <cfRule type="containsText" dxfId="45" priority="182" operator="containsText" text="D4">
      <formula>NOT(ISERROR(SEARCH("D4",V49)))</formula>
    </cfRule>
    <cfRule type="containsText" dxfId="44" priority="183" operator="containsText" text="D3">
      <formula>NOT(ISERROR(SEARCH("D3",V49)))</formula>
    </cfRule>
    <cfRule type="containsText" dxfId="43" priority="184" operator="containsText" text="D2">
      <formula>NOT(ISERROR(SEARCH("D2",V49)))</formula>
    </cfRule>
    <cfRule type="containsText" dxfId="42" priority="185" operator="containsText" text="D1">
      <formula>NOT(ISERROR(SEARCH("D1",V49)))</formula>
    </cfRule>
    <cfRule type="containsText" dxfId="41" priority="186" operator="containsText" text="U.">
      <formula>NOT(ISERROR(SEARCH("U.",V49)))</formula>
    </cfRule>
  </conditionalFormatting>
  <conditionalFormatting sqref="V52:W61">
    <cfRule type="notContainsBlanks" dxfId="40" priority="2">
      <formula>LEN(TRIM(V52))&gt;0</formula>
    </cfRule>
  </conditionalFormatting>
  <conditionalFormatting sqref="W5:W7">
    <cfRule type="containsText" dxfId="39" priority="482" operator="containsText" text="D8">
      <formula>NOT(ISERROR(SEARCH("D8",W5)))</formula>
    </cfRule>
    <cfRule type="containsText" dxfId="38" priority="483" operator="containsText" text="D7">
      <formula>NOT(ISERROR(SEARCH("D7",W5)))</formula>
    </cfRule>
    <cfRule type="containsText" dxfId="37" priority="484" operator="containsText" text="D6">
      <formula>NOT(ISERROR(SEARCH("D6",W5)))</formula>
    </cfRule>
    <cfRule type="containsText" dxfId="36" priority="485" operator="containsText" text="D5">
      <formula>NOT(ISERROR(SEARCH("D5",W5)))</formula>
    </cfRule>
    <cfRule type="containsText" dxfId="35" priority="486" operator="containsText" text="D4">
      <formula>NOT(ISERROR(SEARCH("D4",W5)))</formula>
    </cfRule>
    <cfRule type="containsText" dxfId="34" priority="487" operator="containsText" text="D3">
      <formula>NOT(ISERROR(SEARCH("D3",W5)))</formula>
    </cfRule>
    <cfRule type="containsText" dxfId="33" priority="488" operator="containsText" text="D2">
      <formula>NOT(ISERROR(SEARCH("D2",W5)))</formula>
    </cfRule>
    <cfRule type="containsText" dxfId="32" priority="489" operator="containsText" text="D1">
      <formula>NOT(ISERROR(SEARCH("D1",W5)))</formula>
    </cfRule>
    <cfRule type="containsText" dxfId="31" priority="490" operator="containsText" text="U.">
      <formula>NOT(ISERROR(SEARCH("U.",W5)))</formula>
    </cfRule>
  </conditionalFormatting>
  <conditionalFormatting sqref="W33:W35 W41:W43 W49:W51">
    <cfRule type="containsText" dxfId="30" priority="324" operator="containsText" text="L2">
      <formula>NOT(ISERROR(SEARCH("L2",W33)))</formula>
    </cfRule>
  </conditionalFormatting>
  <conditionalFormatting sqref="W33:W35 W41:W43">
    <cfRule type="containsText" dxfId="29" priority="316" operator="containsText" text="D7">
      <formula>NOT(ISERROR(SEARCH("D7",W33)))</formula>
    </cfRule>
    <cfRule type="containsText" dxfId="28" priority="317" operator="containsText" text="D6">
      <formula>NOT(ISERROR(SEARCH("D6",W33)))</formula>
    </cfRule>
    <cfRule type="containsText" dxfId="27" priority="318" operator="containsText" text="D5">
      <formula>NOT(ISERROR(SEARCH("D5",W33)))</formula>
    </cfRule>
    <cfRule type="containsText" dxfId="26" priority="319" operator="containsText" text="D4">
      <formula>NOT(ISERROR(SEARCH("D4",W33)))</formula>
    </cfRule>
    <cfRule type="containsText" dxfId="25" priority="320" operator="containsText" text="D3">
      <formula>NOT(ISERROR(SEARCH("D3",W33)))</formula>
    </cfRule>
    <cfRule type="containsText" dxfId="24" priority="321" operator="containsText" text="D2">
      <formula>NOT(ISERROR(SEARCH("D2",W33)))</formula>
    </cfRule>
    <cfRule type="containsText" dxfId="23" priority="322" operator="containsText" text="D1">
      <formula>NOT(ISERROR(SEARCH("D1",W33)))</formula>
    </cfRule>
    <cfRule type="containsText" dxfId="22" priority="323" operator="containsText" text="U.">
      <formula>NOT(ISERROR(SEARCH("U.",W33)))</formula>
    </cfRule>
  </conditionalFormatting>
  <conditionalFormatting sqref="W41:W43 W33:W35">
    <cfRule type="containsText" dxfId="21" priority="315" operator="containsText" text="D8">
      <formula>NOT(ISERROR(SEARCH("D8",W33)))</formula>
    </cfRule>
  </conditionalFormatting>
  <conditionalFormatting sqref="W41:W43">
    <cfRule type="containsText" dxfId="20" priority="285" operator="containsText" text="D8">
      <formula>NOT(ISERROR(SEARCH("D8",W41)))</formula>
    </cfRule>
    <cfRule type="containsText" dxfId="19" priority="286" operator="containsText" text="D7">
      <formula>NOT(ISERROR(SEARCH("D7",W41)))</formula>
    </cfRule>
    <cfRule type="containsText" dxfId="18" priority="287" operator="containsText" text="D6">
      <formula>NOT(ISERROR(SEARCH("D6",W41)))</formula>
    </cfRule>
    <cfRule type="containsText" dxfId="17" priority="288" operator="containsText" text="D5">
      <formula>NOT(ISERROR(SEARCH("D5",W41)))</formula>
    </cfRule>
    <cfRule type="containsText" dxfId="16" priority="289" operator="containsText" text="D4">
      <formula>NOT(ISERROR(SEARCH("D4",W41)))</formula>
    </cfRule>
    <cfRule type="containsText" dxfId="15" priority="290" operator="containsText" text="D3">
      <formula>NOT(ISERROR(SEARCH("D3",W41)))</formula>
    </cfRule>
    <cfRule type="containsText" dxfId="14" priority="291" operator="containsText" text="D2">
      <formula>NOT(ISERROR(SEARCH("D2",W41)))</formula>
    </cfRule>
    <cfRule type="containsText" dxfId="13" priority="292" operator="containsText" text="D1">
      <formula>NOT(ISERROR(SEARCH("D1",W41)))</formula>
    </cfRule>
    <cfRule type="containsText" dxfId="12" priority="293" operator="containsText" text="U.">
      <formula>NOT(ISERROR(SEARCH("U.",W41)))</formula>
    </cfRule>
  </conditionalFormatting>
  <conditionalFormatting sqref="W41:W44">
    <cfRule type="containsText" dxfId="11" priority="226" operator="containsText" text="L2">
      <formula>NOT(ISERROR(SEARCH("L2",W41)))</formula>
    </cfRule>
  </conditionalFormatting>
  <conditionalFormatting sqref="W41:W51">
    <cfRule type="containsText" dxfId="10" priority="148" operator="containsText" text="D8">
      <formula>NOT(ISERROR(SEARCH("D8",W41)))</formula>
    </cfRule>
    <cfRule type="containsText" dxfId="9" priority="149" operator="containsText" text="D7">
      <formula>NOT(ISERROR(SEARCH("D7",W41)))</formula>
    </cfRule>
    <cfRule type="containsText" dxfId="8" priority="150" operator="containsText" text="D6">
      <formula>NOT(ISERROR(SEARCH("D6",W41)))</formula>
    </cfRule>
    <cfRule type="containsText" dxfId="7" priority="151" operator="containsText" text="D5">
      <formula>NOT(ISERROR(SEARCH("D5",W41)))</formula>
    </cfRule>
    <cfRule type="containsText" dxfId="6" priority="152" operator="containsText" text="D4">
      <formula>NOT(ISERROR(SEARCH("D4",W41)))</formula>
    </cfRule>
    <cfRule type="containsText" dxfId="5" priority="153" operator="containsText" text="D3">
      <formula>NOT(ISERROR(SEARCH("D3",W41)))</formula>
    </cfRule>
    <cfRule type="containsText" dxfId="4" priority="154" operator="containsText" text="D2">
      <formula>NOT(ISERROR(SEARCH("D2",W41)))</formula>
    </cfRule>
    <cfRule type="containsText" dxfId="3" priority="155" operator="containsText" text="D1">
      <formula>NOT(ISERROR(SEARCH("D1",W41)))</formula>
    </cfRule>
    <cfRule type="containsText" dxfId="2" priority="156" operator="containsText" text="U.">
      <formula>NOT(ISERROR(SEARCH("U.",W41)))</formula>
    </cfRule>
  </conditionalFormatting>
  <conditionalFormatting sqref="W48">
    <cfRule type="containsText" dxfId="1" priority="147" operator="containsText" text="L2">
      <formula>NOT(ISERROR(SEARCH("L2",W48)))</formula>
    </cfRule>
  </conditionalFormatting>
  <conditionalFormatting sqref="T41:T43">
    <cfRule type="notContainsBlanks" dxfId="0" priority="1">
      <formula>LEN(TRIM(T41))&gt;0</formula>
    </cfRule>
  </conditionalFormatting>
  <pageMargins left="0.23622047244094491" right="0.23622047244094491" top="0.59055118110236227" bottom="0.31496062992125984" header="0.23622047244094491" footer="0.11811023622047245"/>
  <pageSetup paperSize="9" scale="53" orientation="landscape" r:id="rId1"/>
  <headerFooter alignWithMargins="0">
    <oddHeader>&amp;C&amp;"Arial Black,Normal"ENDÜSTRİ MÜHENDİSLİĞİ BÖLÜMÜ        
2025-2026 ÖĞRETİM YILI BAHAR DÖNEMİ&amp;K000000 HAFTALIK DERS PROGRAMI&amp;R06.01.2026</oddHeader>
    <oddFooter>&amp;RKESİN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8316F-660B-424E-8258-74E05D2E90C5}">
  <dimension ref="A2:BI42"/>
  <sheetViews>
    <sheetView topLeftCell="A20" zoomScale="168" zoomScaleNormal="190" workbookViewId="0">
      <selection activeCell="B25" sqref="B25"/>
    </sheetView>
  </sheetViews>
  <sheetFormatPr defaultColWidth="11.44140625" defaultRowHeight="13.2" x14ac:dyDescent="0.25"/>
  <cols>
    <col min="1" max="1" width="13.44140625" style="29" customWidth="1"/>
    <col min="2" max="2" width="50.6640625" style="29" bestFit="1" customWidth="1"/>
    <col min="3" max="3" width="38.6640625" style="29" bestFit="1" customWidth="1"/>
    <col min="4" max="4" width="9.33203125" style="29" bestFit="1" customWidth="1"/>
    <col min="5" max="5" width="14.6640625" style="29" customWidth="1"/>
    <col min="6" max="6" width="7" style="29" customWidth="1"/>
    <col min="7" max="7" width="5.6640625" style="29" bestFit="1" customWidth="1"/>
  </cols>
  <sheetData>
    <row r="2" spans="1:61" x14ac:dyDescent="0.25">
      <c r="A2" s="87" t="s">
        <v>50</v>
      </c>
      <c r="B2" s="87" t="s">
        <v>51</v>
      </c>
      <c r="C2" s="87" t="s">
        <v>22</v>
      </c>
      <c r="D2" s="87"/>
      <c r="E2" s="87" t="s">
        <v>36</v>
      </c>
      <c r="F2" s="87" t="s">
        <v>52</v>
      </c>
      <c r="G2" s="87" t="s">
        <v>32</v>
      </c>
    </row>
    <row r="3" spans="1:61" s="66" customFormat="1" x14ac:dyDescent="0.25">
      <c r="A3" s="29" t="s">
        <v>14</v>
      </c>
      <c r="B3" s="29" t="s">
        <v>46</v>
      </c>
      <c r="C3" s="29" t="s">
        <v>116</v>
      </c>
      <c r="D3" s="29" t="s">
        <v>86</v>
      </c>
      <c r="E3" s="29" t="s">
        <v>56</v>
      </c>
      <c r="F3" s="29" t="s">
        <v>12</v>
      </c>
      <c r="G3" s="29">
        <v>2</v>
      </c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</row>
    <row r="4" spans="1:61" s="66" customFormat="1" x14ac:dyDescent="0.25">
      <c r="A4" s="29" t="s">
        <v>15</v>
      </c>
      <c r="B4" s="29" t="s">
        <v>46</v>
      </c>
      <c r="C4" s="29" t="s">
        <v>64</v>
      </c>
      <c r="D4" s="29" t="s">
        <v>86</v>
      </c>
      <c r="E4" s="29" t="s">
        <v>59</v>
      </c>
      <c r="F4" s="29" t="s">
        <v>12</v>
      </c>
      <c r="G4" s="29">
        <v>2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</row>
    <row r="5" spans="1:61" x14ac:dyDescent="0.25">
      <c r="A5" s="29" t="s">
        <v>10</v>
      </c>
      <c r="B5" s="29" t="s">
        <v>37</v>
      </c>
      <c r="D5" s="29" t="s">
        <v>86</v>
      </c>
      <c r="E5" s="29" t="s">
        <v>56</v>
      </c>
      <c r="F5" s="29" t="s">
        <v>12</v>
      </c>
      <c r="G5" s="29">
        <v>2</v>
      </c>
    </row>
    <row r="6" spans="1:61" x14ac:dyDescent="0.25">
      <c r="A6" s="29" t="s">
        <v>54</v>
      </c>
      <c r="B6" s="29" t="s">
        <v>77</v>
      </c>
      <c r="D6" s="29" t="s">
        <v>86</v>
      </c>
      <c r="E6" s="29" t="s">
        <v>57</v>
      </c>
      <c r="F6" s="29" t="s">
        <v>12</v>
      </c>
      <c r="G6" s="29">
        <v>2</v>
      </c>
    </row>
    <row r="7" spans="1:61" s="66" customFormat="1" x14ac:dyDescent="0.25">
      <c r="A7" s="29" t="s">
        <v>85</v>
      </c>
      <c r="B7" s="29" t="s">
        <v>76</v>
      </c>
      <c r="C7" s="29"/>
      <c r="D7" s="29" t="s">
        <v>86</v>
      </c>
      <c r="E7" s="29" t="s">
        <v>83</v>
      </c>
      <c r="F7" s="29" t="s">
        <v>12</v>
      </c>
      <c r="G7" s="29">
        <v>2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</row>
    <row r="8" spans="1:61" s="66" customFormat="1" x14ac:dyDescent="0.25">
      <c r="A8" s="29" t="s">
        <v>124</v>
      </c>
      <c r="B8" s="29" t="s">
        <v>75</v>
      </c>
      <c r="C8" s="29"/>
      <c r="D8" s="29" t="s">
        <v>86</v>
      </c>
      <c r="E8" s="29" t="s">
        <v>84</v>
      </c>
      <c r="F8" s="29" t="s">
        <v>12</v>
      </c>
      <c r="G8" s="29">
        <v>2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</row>
    <row r="9" spans="1:61" s="66" customFormat="1" x14ac:dyDescent="0.25">
      <c r="A9" s="29" t="s">
        <v>125</v>
      </c>
      <c r="B9" s="29" t="s">
        <v>101</v>
      </c>
      <c r="C9" s="29"/>
      <c r="D9" s="29" t="s">
        <v>86</v>
      </c>
      <c r="E9" s="29" t="s">
        <v>58</v>
      </c>
      <c r="F9" s="29" t="s">
        <v>12</v>
      </c>
      <c r="G9" s="29">
        <v>2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</row>
    <row r="10" spans="1:61" s="66" customFormat="1" x14ac:dyDescent="0.25">
      <c r="A10" s="29" t="s">
        <v>127</v>
      </c>
      <c r="B10" s="29" t="s">
        <v>47</v>
      </c>
      <c r="C10" s="29" t="s">
        <v>96</v>
      </c>
      <c r="D10" s="29" t="s">
        <v>86</v>
      </c>
      <c r="E10" s="29" t="s">
        <v>58</v>
      </c>
      <c r="F10" s="29" t="s">
        <v>33</v>
      </c>
      <c r="G10" s="29">
        <v>4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</row>
    <row r="11" spans="1:61" x14ac:dyDescent="0.25">
      <c r="A11" s="29" t="s">
        <v>13</v>
      </c>
      <c r="B11" s="29" t="s">
        <v>38</v>
      </c>
      <c r="C11" s="29" t="s">
        <v>108</v>
      </c>
      <c r="D11" s="29" t="s">
        <v>86</v>
      </c>
      <c r="E11" s="29" t="s">
        <v>56</v>
      </c>
      <c r="F11" s="29" t="s">
        <v>12</v>
      </c>
      <c r="G11" s="29">
        <v>2</v>
      </c>
    </row>
    <row r="12" spans="1:61" x14ac:dyDescent="0.25">
      <c r="A12" s="29" t="s">
        <v>131</v>
      </c>
      <c r="B12" s="29" t="s">
        <v>48</v>
      </c>
      <c r="C12" s="29" t="s">
        <v>23</v>
      </c>
      <c r="D12" s="29" t="s">
        <v>86</v>
      </c>
      <c r="E12" s="29" t="s">
        <v>56</v>
      </c>
      <c r="F12" s="29" t="s">
        <v>33</v>
      </c>
      <c r="G12" s="29">
        <v>4</v>
      </c>
    </row>
    <row r="13" spans="1:61" x14ac:dyDescent="0.25">
      <c r="A13" s="29" t="s">
        <v>122</v>
      </c>
      <c r="B13" s="29" t="s">
        <v>121</v>
      </c>
      <c r="C13" s="29" t="s">
        <v>68</v>
      </c>
      <c r="D13" s="29" t="s">
        <v>86</v>
      </c>
      <c r="E13" s="29" t="s">
        <v>57</v>
      </c>
      <c r="F13" s="29" t="s">
        <v>33</v>
      </c>
      <c r="G13" s="29">
        <v>4</v>
      </c>
    </row>
    <row r="14" spans="1:61" x14ac:dyDescent="0.25">
      <c r="A14" s="29" t="s">
        <v>123</v>
      </c>
      <c r="B14" s="29" t="s">
        <v>121</v>
      </c>
      <c r="C14" s="29" t="s">
        <v>71</v>
      </c>
      <c r="D14" s="29" t="s">
        <v>86</v>
      </c>
      <c r="E14" s="29" t="s">
        <v>56</v>
      </c>
      <c r="F14" s="29" t="s">
        <v>33</v>
      </c>
      <c r="G14" s="29">
        <v>4</v>
      </c>
    </row>
    <row r="15" spans="1:61" x14ac:dyDescent="0.25">
      <c r="A15" s="29" t="s">
        <v>63</v>
      </c>
      <c r="B15" s="29" t="s">
        <v>39</v>
      </c>
      <c r="C15" s="29" t="s">
        <v>126</v>
      </c>
      <c r="D15" s="29" t="s">
        <v>86</v>
      </c>
      <c r="E15" s="29" t="s">
        <v>57</v>
      </c>
      <c r="F15" s="29" t="s">
        <v>33</v>
      </c>
      <c r="G15" s="29">
        <v>4</v>
      </c>
    </row>
    <row r="16" spans="1:61" s="66" customFormat="1" x14ac:dyDescent="0.25">
      <c r="A16" s="29" t="s">
        <v>128</v>
      </c>
      <c r="B16" s="29" t="s">
        <v>40</v>
      </c>
      <c r="C16" s="29" t="s">
        <v>129</v>
      </c>
      <c r="D16" s="29" t="s">
        <v>86</v>
      </c>
      <c r="E16" s="29" t="s">
        <v>57</v>
      </c>
      <c r="F16" s="29" t="s">
        <v>34</v>
      </c>
      <c r="G16" s="29">
        <v>6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</row>
    <row r="17" spans="1:61" s="66" customFormat="1" x14ac:dyDescent="0.25">
      <c r="A17" s="29" t="s">
        <v>88</v>
      </c>
      <c r="B17" s="29" t="s">
        <v>40</v>
      </c>
      <c r="C17" s="29" t="s">
        <v>92</v>
      </c>
      <c r="D17" s="29" t="s">
        <v>86</v>
      </c>
      <c r="E17" s="29" t="s">
        <v>58</v>
      </c>
      <c r="F17" s="29" t="s">
        <v>34</v>
      </c>
      <c r="G17" s="29">
        <v>6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</row>
    <row r="18" spans="1:61" s="66" customFormat="1" ht="13.8" x14ac:dyDescent="0.3">
      <c r="A18" s="29" t="s">
        <v>97</v>
      </c>
      <c r="B18" s="104" t="s">
        <v>117</v>
      </c>
      <c r="C18" s="29" t="s">
        <v>24</v>
      </c>
      <c r="D18" s="29" t="s">
        <v>86</v>
      </c>
      <c r="E18" s="29" t="s">
        <v>57</v>
      </c>
      <c r="F18" s="29" t="s">
        <v>34</v>
      </c>
      <c r="G18" s="29">
        <v>6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</row>
    <row r="19" spans="1:61" s="66" customFormat="1" x14ac:dyDescent="0.25">
      <c r="A19" s="29" t="s">
        <v>89</v>
      </c>
      <c r="B19" s="29" t="s">
        <v>109</v>
      </c>
      <c r="C19" s="29" t="s">
        <v>91</v>
      </c>
      <c r="D19" s="29" t="s">
        <v>86</v>
      </c>
      <c r="E19" s="29" t="s">
        <v>58</v>
      </c>
      <c r="F19" s="29" t="s">
        <v>34</v>
      </c>
      <c r="G19" s="29">
        <v>6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</row>
    <row r="20" spans="1:61" s="66" customFormat="1" x14ac:dyDescent="0.25">
      <c r="A20" s="29" t="s">
        <v>130</v>
      </c>
      <c r="B20" s="29" t="s">
        <v>49</v>
      </c>
      <c r="C20" s="29" t="s">
        <v>102</v>
      </c>
      <c r="D20" s="29" t="s">
        <v>86</v>
      </c>
      <c r="E20" s="29" t="s">
        <v>56</v>
      </c>
      <c r="F20" s="29" t="s">
        <v>34</v>
      </c>
      <c r="G20" s="29">
        <v>6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</row>
    <row r="21" spans="1:61" s="66" customFormat="1" x14ac:dyDescent="0.25">
      <c r="A21" s="29" t="s">
        <v>21</v>
      </c>
      <c r="B21" s="29" t="s">
        <v>49</v>
      </c>
      <c r="C21" s="29" t="s">
        <v>72</v>
      </c>
      <c r="D21" s="29" t="s">
        <v>86</v>
      </c>
      <c r="E21" s="29" t="s">
        <v>57</v>
      </c>
      <c r="F21" s="29" t="s">
        <v>34</v>
      </c>
      <c r="G21" s="29">
        <v>6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</row>
    <row r="22" spans="1:61" s="67" customFormat="1" x14ac:dyDescent="0.25">
      <c r="A22" s="29" t="s">
        <v>20</v>
      </c>
      <c r="B22" s="29" t="s">
        <v>45</v>
      </c>
      <c r="C22" s="29" t="s">
        <v>126</v>
      </c>
      <c r="D22" s="29" t="s">
        <v>87</v>
      </c>
      <c r="E22" s="29" t="s">
        <v>60</v>
      </c>
      <c r="F22" s="29" t="s">
        <v>35</v>
      </c>
      <c r="G22" s="29">
        <v>8</v>
      </c>
      <c r="H22"/>
      <c r="I22"/>
      <c r="J22"/>
      <c r="K22"/>
    </row>
    <row r="23" spans="1:61" s="67" customFormat="1" x14ac:dyDescent="0.25">
      <c r="A23" s="29" t="s">
        <v>18</v>
      </c>
      <c r="B23" s="29" t="s">
        <v>43</v>
      </c>
      <c r="C23" s="29" t="s">
        <v>26</v>
      </c>
      <c r="D23" s="29" t="s">
        <v>87</v>
      </c>
      <c r="E23" s="29" t="s">
        <v>58</v>
      </c>
      <c r="F23" s="29" t="s">
        <v>35</v>
      </c>
      <c r="G23" s="29">
        <v>8</v>
      </c>
      <c r="H23"/>
      <c r="I23"/>
      <c r="J23"/>
      <c r="K23"/>
    </row>
    <row r="24" spans="1:61" s="67" customFormat="1" x14ac:dyDescent="0.25">
      <c r="A24" s="29" t="s">
        <v>11</v>
      </c>
      <c r="B24" s="29" t="s">
        <v>112</v>
      </c>
      <c r="C24" s="29" t="s">
        <v>31</v>
      </c>
      <c r="D24" s="29" t="s">
        <v>87</v>
      </c>
      <c r="E24" s="29" t="s">
        <v>100</v>
      </c>
      <c r="F24" s="29" t="s">
        <v>35</v>
      </c>
      <c r="G24" s="29">
        <v>8</v>
      </c>
      <c r="H24"/>
      <c r="I24"/>
      <c r="J24"/>
      <c r="K24"/>
    </row>
    <row r="25" spans="1:61" s="67" customFormat="1" x14ac:dyDescent="0.25">
      <c r="A25" s="29" t="s">
        <v>17</v>
      </c>
      <c r="B25" s="29" t="s">
        <v>42</v>
      </c>
      <c r="C25" s="29" t="s">
        <v>102</v>
      </c>
      <c r="D25" s="29" t="s">
        <v>87</v>
      </c>
      <c r="E25" s="29" t="s">
        <v>60</v>
      </c>
      <c r="F25" s="29" t="s">
        <v>35</v>
      </c>
      <c r="G25" s="29">
        <v>8</v>
      </c>
      <c r="H25"/>
      <c r="I25"/>
      <c r="J25"/>
      <c r="K25"/>
    </row>
    <row r="26" spans="1:61" s="67" customFormat="1" x14ac:dyDescent="0.25">
      <c r="A26" s="29" t="s">
        <v>80</v>
      </c>
      <c r="B26" s="29" t="s">
        <v>81</v>
      </c>
      <c r="C26" s="29" t="s">
        <v>92</v>
      </c>
      <c r="D26" s="29" t="s">
        <v>87</v>
      </c>
      <c r="E26" s="29" t="s">
        <v>59</v>
      </c>
      <c r="F26" s="29"/>
      <c r="G26" s="29"/>
      <c r="H26"/>
      <c r="I26"/>
      <c r="J26"/>
      <c r="K26"/>
    </row>
    <row r="27" spans="1:61" s="67" customFormat="1" x14ac:dyDescent="0.25">
      <c r="A27" s="29" t="s">
        <v>137</v>
      </c>
      <c r="B27" s="29" t="s">
        <v>138</v>
      </c>
      <c r="C27" s="29" t="s">
        <v>139</v>
      </c>
      <c r="D27" s="29"/>
      <c r="E27" s="29"/>
      <c r="F27" s="29"/>
      <c r="G27" s="29"/>
      <c r="H27"/>
      <c r="I27"/>
      <c r="J27"/>
      <c r="K27"/>
    </row>
    <row r="28" spans="1:61" s="67" customFormat="1" x14ac:dyDescent="0.25">
      <c r="A28" s="29" t="s">
        <v>16</v>
      </c>
      <c r="B28" s="29" t="s">
        <v>41</v>
      </c>
      <c r="C28" s="29" t="s">
        <v>25</v>
      </c>
      <c r="D28" s="29" t="s">
        <v>87</v>
      </c>
      <c r="E28" s="29" t="s">
        <v>56</v>
      </c>
      <c r="F28" s="29" t="s">
        <v>34</v>
      </c>
      <c r="G28" s="29">
        <v>6</v>
      </c>
      <c r="H28"/>
      <c r="I28"/>
      <c r="J28"/>
      <c r="K28"/>
    </row>
    <row r="29" spans="1:61" s="67" customFormat="1" x14ac:dyDescent="0.25">
      <c r="A29" s="29" t="s">
        <v>78</v>
      </c>
      <c r="B29" s="29" t="s">
        <v>55</v>
      </c>
      <c r="C29" s="29" t="s">
        <v>70</v>
      </c>
      <c r="D29" s="29" t="s">
        <v>87</v>
      </c>
      <c r="E29" s="29" t="s">
        <v>100</v>
      </c>
      <c r="F29" s="29" t="s">
        <v>34</v>
      </c>
      <c r="G29" s="29">
        <v>6</v>
      </c>
      <c r="H29"/>
      <c r="I29"/>
      <c r="J29"/>
      <c r="K29"/>
    </row>
    <row r="30" spans="1:61" s="67" customFormat="1" x14ac:dyDescent="0.25">
      <c r="A30" s="29" t="s">
        <v>79</v>
      </c>
      <c r="B30" s="29" t="s">
        <v>113</v>
      </c>
      <c r="C30" s="29" t="s">
        <v>69</v>
      </c>
      <c r="D30" s="29" t="s">
        <v>87</v>
      </c>
      <c r="E30" s="29" t="s">
        <v>60</v>
      </c>
      <c r="F30" s="29" t="s">
        <v>34</v>
      </c>
      <c r="G30" s="29">
        <v>6</v>
      </c>
      <c r="H30"/>
      <c r="I30"/>
      <c r="J30"/>
      <c r="K30"/>
    </row>
    <row r="31" spans="1:61" s="67" customFormat="1" x14ac:dyDescent="0.25">
      <c r="A31" s="29" t="s">
        <v>132</v>
      </c>
      <c r="B31" s="29" t="s">
        <v>133</v>
      </c>
      <c r="C31" s="29"/>
      <c r="D31" s="29"/>
      <c r="E31" s="29"/>
      <c r="F31" s="29"/>
      <c r="G31" s="29"/>
      <c r="H31"/>
      <c r="I31"/>
      <c r="J31"/>
      <c r="K31"/>
    </row>
    <row r="32" spans="1:61" s="67" customFormat="1" x14ac:dyDescent="0.25">
      <c r="A32" s="29" t="s">
        <v>19</v>
      </c>
      <c r="B32" s="29" t="s">
        <v>44</v>
      </c>
      <c r="C32" s="29"/>
      <c r="D32" s="29"/>
      <c r="E32" s="29"/>
      <c r="F32" s="29"/>
      <c r="G32" s="29"/>
      <c r="H32"/>
      <c r="I32"/>
      <c r="J32"/>
      <c r="K32"/>
    </row>
    <row r="33" spans="1:61" s="67" customFormat="1" x14ac:dyDescent="0.25">
      <c r="A33" s="29" t="s">
        <v>104</v>
      </c>
      <c r="B33" s="29" t="s">
        <v>105</v>
      </c>
      <c r="C33" s="29" t="s">
        <v>90</v>
      </c>
      <c r="D33" s="29" t="s">
        <v>87</v>
      </c>
      <c r="E33" s="29" t="s">
        <v>56</v>
      </c>
      <c r="F33" s="29"/>
      <c r="G33" s="29"/>
      <c r="H33"/>
      <c r="I33"/>
      <c r="J33"/>
      <c r="K33"/>
    </row>
    <row r="34" spans="1:61" x14ac:dyDescent="0.25">
      <c r="A34" s="29" t="s">
        <v>93</v>
      </c>
      <c r="B34" s="29" t="s">
        <v>94</v>
      </c>
      <c r="C34" s="29" t="s">
        <v>95</v>
      </c>
      <c r="D34" s="29" t="s">
        <v>87</v>
      </c>
      <c r="E34" s="29" t="s">
        <v>59</v>
      </c>
    </row>
    <row r="35" spans="1:61" x14ac:dyDescent="0.25">
      <c r="A35" s="29" t="s">
        <v>73</v>
      </c>
      <c r="B35" s="29" t="s">
        <v>74</v>
      </c>
      <c r="C35" s="29" t="s">
        <v>95</v>
      </c>
      <c r="D35" s="29" t="s">
        <v>87</v>
      </c>
      <c r="E35" s="29" t="s">
        <v>58</v>
      </c>
    </row>
    <row r="36" spans="1:61" x14ac:dyDescent="0.25">
      <c r="A36" s="29" t="s">
        <v>98</v>
      </c>
      <c r="B36" s="29" t="s">
        <v>99</v>
      </c>
      <c r="C36" s="29" t="s">
        <v>70</v>
      </c>
      <c r="D36" s="29" t="s">
        <v>87</v>
      </c>
      <c r="E36" s="29" t="s">
        <v>100</v>
      </c>
    </row>
    <row r="37" spans="1:61" x14ac:dyDescent="0.25">
      <c r="A37" s="29" t="s">
        <v>134</v>
      </c>
      <c r="B37" s="29" t="s">
        <v>135</v>
      </c>
      <c r="C37" s="29" t="s">
        <v>136</v>
      </c>
      <c r="D37" s="29" t="s">
        <v>87</v>
      </c>
    </row>
    <row r="38" spans="1:61" x14ac:dyDescent="0.25">
      <c r="A38" s="29" t="s">
        <v>106</v>
      </c>
      <c r="B38" s="29" t="s">
        <v>114</v>
      </c>
    </row>
    <row r="39" spans="1:61" x14ac:dyDescent="0.25">
      <c r="A39" s="29" t="s">
        <v>107</v>
      </c>
      <c r="B39" s="29" t="s">
        <v>115</v>
      </c>
    </row>
    <row r="40" spans="1:61" x14ac:dyDescent="0.25">
      <c r="A40" s="29" t="s">
        <v>66</v>
      </c>
      <c r="B40" s="29" t="s">
        <v>62</v>
      </c>
      <c r="C40" s="29" t="s">
        <v>120</v>
      </c>
      <c r="D40" s="29" t="s">
        <v>86</v>
      </c>
      <c r="G40" s="29">
        <v>8</v>
      </c>
    </row>
    <row r="41" spans="1:61" s="67" customFormat="1" x14ac:dyDescent="0.25">
      <c r="A41" s="29" t="s">
        <v>67</v>
      </c>
      <c r="B41" s="29" t="s">
        <v>65</v>
      </c>
      <c r="C41" s="29" t="s">
        <v>82</v>
      </c>
      <c r="D41" s="29" t="s">
        <v>86</v>
      </c>
      <c r="E41" s="29"/>
      <c r="F41" s="29"/>
      <c r="G41" s="29">
        <v>8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</row>
    <row r="42" spans="1:61" x14ac:dyDescent="0.25">
      <c r="A42" s="29" t="s">
        <v>110</v>
      </c>
      <c r="B42" s="29" t="s">
        <v>111</v>
      </c>
      <c r="C42" s="29" t="s">
        <v>103</v>
      </c>
      <c r="D42" s="29" t="s">
        <v>87</v>
      </c>
      <c r="E42" s="29" t="s">
        <v>58</v>
      </c>
    </row>
  </sheetData>
  <autoFilter ref="A2:G35" xr:uid="{6A48316F-660B-424E-8258-74E05D2E90C5}">
    <sortState xmlns:xlrd2="http://schemas.microsoft.com/office/spreadsheetml/2017/richdata2" ref="A20:G29">
      <sortCondition descending="1" ref="A2:A30"/>
    </sortState>
  </autoFilter>
  <phoneticPr fontId="10" type="noConversion"/>
  <hyperlinks>
    <hyperlink ref="B33" r:id="rId1" display="https://akts.eskisehir.edu.tr/tr/ders/tanitim/161833/47" xr:uid="{AE5C7A38-C283-5647-A9D3-5F65F7AF5FD7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Lisans</vt:lpstr>
      <vt:lpstr>Dersler</vt:lpstr>
      <vt:lpstr>dersler</vt:lpstr>
    </vt:vector>
  </TitlesOfParts>
  <Company>anadolu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anadolu üniversitesi</dc:creator>
  <cp:lastModifiedBy>Mehmet ALEGÖZ</cp:lastModifiedBy>
  <cp:lastPrinted>2021-12-14T09:51:19Z</cp:lastPrinted>
  <dcterms:created xsi:type="dcterms:W3CDTF">2010-05-12T11:08:26Z</dcterms:created>
  <dcterms:modified xsi:type="dcterms:W3CDTF">2026-04-16T14:06:34Z</dcterms:modified>
</cp:coreProperties>
</file>