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049A233E-2F18-A94A-ADCC-C441F7CE43A9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6" l="1"/>
  <c r="R55" i="6"/>
  <c r="R54" i="6"/>
  <c r="R53" i="6"/>
  <c r="AB46" i="6"/>
  <c r="AB47" i="6"/>
  <c r="Z46" i="6"/>
  <c r="Z47" i="6"/>
  <c r="Z6" i="6"/>
  <c r="AB8" i="6"/>
  <c r="P35" i="6"/>
  <c r="P34" i="6"/>
  <c r="P33" i="6"/>
  <c r="F31" i="6" l="1"/>
  <c r="F30" i="6"/>
  <c r="F18" i="6"/>
  <c r="F17" i="6"/>
  <c r="F16" i="6"/>
  <c r="F10" i="6"/>
  <c r="F9" i="6"/>
  <c r="AB51" i="6" l="1"/>
  <c r="Z51" i="6"/>
  <c r="AB50" i="6"/>
  <c r="Z50" i="6"/>
  <c r="Z12" i="6"/>
  <c r="Z44" i="6"/>
  <c r="AB42" i="6"/>
  <c r="AA42" i="6"/>
  <c r="Z42" i="6"/>
  <c r="Z15" i="6"/>
  <c r="W34" i="6" l="1"/>
  <c r="W35" i="6"/>
  <c r="W33" i="6"/>
  <c r="R30" i="6"/>
  <c r="R31" i="6"/>
  <c r="R29" i="6"/>
  <c r="U30" i="6"/>
  <c r="U31" i="6"/>
  <c r="U29" i="6"/>
  <c r="W55" i="6"/>
  <c r="W54" i="6"/>
  <c r="W53" i="6"/>
  <c r="AA40" i="6"/>
  <c r="AB40" i="6"/>
  <c r="AA41" i="6"/>
  <c r="AB41" i="6"/>
  <c r="Z40" i="6"/>
  <c r="AA44" i="6"/>
  <c r="AB44" i="6"/>
  <c r="Z43" i="6"/>
  <c r="AA43" i="6"/>
  <c r="AB43" i="6"/>
  <c r="Z39" i="6"/>
  <c r="AA39" i="6"/>
  <c r="AB39" i="6"/>
  <c r="Z45" i="6"/>
  <c r="W17" i="6"/>
  <c r="P7" i="6"/>
  <c r="P6" i="6"/>
  <c r="P5" i="6"/>
  <c r="AA15" i="6"/>
  <c r="P59" i="6"/>
  <c r="AB20" i="6"/>
  <c r="AA49" i="6"/>
  <c r="AB4" i="6" l="1"/>
  <c r="AB5" i="6"/>
  <c r="AB7" i="6"/>
  <c r="M31" i="6" l="1"/>
  <c r="K31" i="6"/>
  <c r="M30" i="6"/>
  <c r="K30" i="6"/>
  <c r="K46" i="6"/>
  <c r="K45" i="6"/>
  <c r="Z14" i="6" l="1"/>
  <c r="Z5" i="6"/>
  <c r="AB38" i="6" l="1"/>
  <c r="AA38" i="6"/>
  <c r="Z38" i="6"/>
  <c r="AB29" i="6"/>
  <c r="AA29" i="6"/>
  <c r="Z29" i="6"/>
  <c r="Z24" i="6"/>
  <c r="U42" i="6"/>
  <c r="U41" i="6"/>
  <c r="U40" i="6"/>
  <c r="M46" i="6" l="1"/>
  <c r="R19" i="6"/>
  <c r="R18" i="6"/>
  <c r="R17" i="6"/>
  <c r="M45" i="6"/>
  <c r="Z41" i="6" l="1"/>
  <c r="U46" i="6"/>
  <c r="U45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5" i="6"/>
  <c r="AA25" i="6"/>
  <c r="Z25" i="6"/>
  <c r="Z49" i="6"/>
  <c r="Z48" i="6"/>
  <c r="AB32" i="6"/>
  <c r="AB34" i="6"/>
  <c r="AB33" i="6"/>
  <c r="AB35" i="6"/>
  <c r="AB37" i="6"/>
  <c r="AB21" i="6"/>
  <c r="AB22" i="6"/>
  <c r="AB23" i="6"/>
  <c r="AB24" i="6"/>
  <c r="AB26" i="6"/>
  <c r="AB27" i="6"/>
  <c r="AB28" i="6"/>
  <c r="AB36" i="6"/>
  <c r="AB45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U33" i="6"/>
  <c r="W41" i="6"/>
  <c r="W18" i="6"/>
  <c r="W19" i="6"/>
  <c r="W42" i="6"/>
  <c r="W43" i="6"/>
  <c r="U10" i="6"/>
  <c r="U11" i="6"/>
  <c r="U9" i="6"/>
  <c r="U7" i="6"/>
  <c r="U6" i="6"/>
  <c r="U34" i="6"/>
  <c r="U35" i="6"/>
  <c r="Z8" i="6" l="1"/>
  <c r="AA45" i="6" l="1"/>
  <c r="Z37" i="6" l="1"/>
  <c r="AA37" i="6"/>
  <c r="Z35" i="6"/>
  <c r="AA35" i="6"/>
  <c r="Z16" i="6" l="1"/>
  <c r="Z17" i="6"/>
  <c r="AB9" i="6" l="1"/>
  <c r="AA9" i="6"/>
  <c r="Z9" i="6"/>
  <c r="Z3" i="6" l="1"/>
  <c r="Z18" i="6" l="1"/>
  <c r="AB18" i="6"/>
  <c r="AA18" i="6"/>
  <c r="AB31" i="6" l="1"/>
  <c r="AB12" i="6"/>
  <c r="AB13" i="6"/>
  <c r="AB14" i="6"/>
  <c r="AB15" i="6"/>
  <c r="AB16" i="6"/>
  <c r="AB17" i="6"/>
  <c r="AB6" i="6"/>
  <c r="AB3" i="6"/>
  <c r="Z32" i="6"/>
  <c r="AA32" i="6"/>
  <c r="Z34" i="6"/>
  <c r="AA34" i="6"/>
  <c r="Z33" i="6"/>
  <c r="AA33" i="6"/>
  <c r="AA31" i="6"/>
  <c r="Z31" i="6"/>
  <c r="Z27" i="6"/>
  <c r="AA27" i="6"/>
  <c r="Z28" i="6"/>
  <c r="AA28" i="6"/>
  <c r="Z36" i="6"/>
  <c r="AA36" i="6"/>
  <c r="AA26" i="6"/>
  <c r="Z26" i="6"/>
  <c r="AA24" i="6"/>
  <c r="AA23" i="6"/>
  <c r="Z23" i="6"/>
  <c r="AA22" i="6"/>
  <c r="Z22" i="6"/>
  <c r="AA21" i="6"/>
  <c r="Z21" i="6"/>
  <c r="AA20" i="6"/>
  <c r="Z20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<sst xmlns="http://schemas.openxmlformats.org/spreadsheetml/2006/main" count="475" uniqueCount="169">
  <si>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</si>
  <si>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</si>
  <si>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</si>
  <si>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</si>
  <si>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</si>
  <si>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</si>
  <si>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</si>
  <si>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</si>
  <si>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</si>
  <si>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</si>
  <si>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</si>
  <si>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</si>
  <si>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</si>
  <si>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</si>
  <si>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</si>
  <si>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</si>
  <si>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</si>
  <si>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</si>
  <si>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</si>
  <si>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</si>
  <si>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</si>
  <si>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</si>
  <si>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</si>
  <si>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</si>
  <si>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</si>
  <si>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</si>
  <si>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</si>
  <si>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</si>
  <si>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</si>
  <si>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</si>
  <si>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</si>
  <si>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</si>
  <si>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</si>
  <si>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</si>
  <si>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</si>
  <si>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</si>
  <si>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</si>
  <si>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</si>
  <si>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</si>
  <si>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</si>
  <si>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</si>
  <si>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</si>
  <si>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</si>
  <si>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</si>
  <si>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</si>
  <si>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</si>
  <si>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</si>
  <si>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</si>
  <si>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Nergiz KASIMBEYLİ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</si>
  <si>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</si>
  <si>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</si>
  <si>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</si>
  <si>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</si>
  <si>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</si>
  <si>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</si>
  <si>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</si>
  <si>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</si>
  <si>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</si>
  <si>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</si>
  <si>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</si>
  <si>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</si>
  <si>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</si>
  <si>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</si>
  <si>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</si>
  <si>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</si>
  <si>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</si>
  <si>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</si>
  <si>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</si>
  <si>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</si>
  <si>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</si>
  <si>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</si>
  <si>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</si>
  <si>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</si>
  <si>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</si>
  <si>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</si>
  <si>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</si>
  <si>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Risk Değerlendirme ve Tehlike Analiz Teknikleri</t>
  </si>
  <si>
    <t>ENM 454</t>
  </si>
  <si>
    <t>EMAT 211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</si>
  <si>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</si>
  <si>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</si>
  <si>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</si>
  <si>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</si>
  <si>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</si>
  <si>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</si>
  <si>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</si>
  <si>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</si>
  <si>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</si>
  <si>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</si>
  <si>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</si>
  <si>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</si>
  <si>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</si>
  <si>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</si>
  <si>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</si>
  <si>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</si>
  <si>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</si>
  <si>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</si>
  <si>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</si>
  <si>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</si>
  <si>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</si>
  <si>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</si>
  <si>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</si>
  <si>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</si>
  <si>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</si>
  <si>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</si>
  <si>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</si>
  <si>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</si>
  <si>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</si>
  <si>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</si>
  <si>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</si>
  <si>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</si>
  <si>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</si>
  <si>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</si>
  <si>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</si>
  <si>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</si>
  <si>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</si>
  <si>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</si>
  <si>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</si>
  <si>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</si>
  <si>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</si>
  <si>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</si>
  <si>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</si>
  <si>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</si>
  <si>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</si>
  <si>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</si>
  <si>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</si>
  <si>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</si>
  <si>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</si>
  <si>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</si>
  <si>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</si>
  <si>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</si>
  <si>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</si>
  <si>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</si>
  <si>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</si>
  <si>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</si>
  <si>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</si>
  <si>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</si>
  <si>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</si>
  <si>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</si>
  <si>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</si>
  <si>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</si>
  <si>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</si>
  <si>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</si>
  <si>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Dr.Öğr.Üyesi Merve KUTLU MUTLUER</t>
  </si>
  <si>
    <t>Prof. Dr. Serkan Ali Düzce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</si>
  <si>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</si>
  <si>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</si>
  <si>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</si>
  <si>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</si>
  <si>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</si>
  <si>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Dr. Öğr. Üyesi İbrahim Kocabaş</t>
  </si>
  <si>
    <t>MF-1</t>
  </si>
  <si>
    <t>İKT 356</t>
  </si>
  <si>
    <t>MF-7</t>
  </si>
  <si>
    <t>MF-8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</si>
  <si>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</si>
  <si>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</si>
  <si>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</si>
  <si>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</si>
  <si>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</si>
  <si>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</si>
  <si>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</si>
  <si>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</si>
  <si>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</si>
  <si>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KİM XXX</t>
  </si>
  <si>
    <t>KİM XXY</t>
  </si>
  <si>
    <t>MAT XXX</t>
  </si>
  <si>
    <t>Karar Destek Sistemleri</t>
  </si>
  <si>
    <t>Kuyruk Modelleri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</si>
</sst>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45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A2" zoomScale="80" zoomScaleNormal="100" zoomScalePageLayoutView="80" workbookViewId="0">
      <selection activeCell="V60" sqref="V60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1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19"/>
      <c r="W3" s="18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>
      <c r="B4" s="11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78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34"/>
      <c r="U4" s="63"/>
      <c r="V4" s="77"/>
      <c r="W4" s="35"/>
      <c r="Y4" s="87" t="s">
        <v>113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>
      <c r="B5" s="11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78</v>
      </c>
      <c r="K5" s="35"/>
      <c r="L5" s="60"/>
      <c r="M5" s="20"/>
      <c r="N5" s="11">
        <v>0.41666666666666702</v>
      </c>
      <c r="O5" s="62" t="s">
        <v>117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34"/>
      <c r="U5" s="63"/>
      <c r="V5" s="77"/>
      <c r="W5" s="35"/>
      <c r="Y5" s="87" t="s">
        <v>164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>
      <c r="B6" s="117"/>
      <c r="C6" s="11">
        <v>0.45833333333333298</v>
      </c>
      <c r="D6" s="3">
        <v>0.48958333333333298</v>
      </c>
      <c r="E6" s="34" t="s">
        <v>164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117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62" t="s">
        <v>36</v>
      </c>
      <c r="U6" s="35" t="str">
        <f>IF(VLOOKUP(T6,dersler,5,FALSE)&lt;&gt;0,RIGHT(VLOOKUP(T6,dersler,5,FALSE),2),"")</f>
        <v>D2</v>
      </c>
      <c r="V6" s="77"/>
      <c r="W6" s="35"/>
      <c r="Y6" s="87" t="s">
        <v>165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>
      <c r="B7" s="117"/>
      <c r="C7" s="11">
        <v>0.5</v>
      </c>
      <c r="D7" s="3">
        <v>0.53125</v>
      </c>
      <c r="E7" s="34" t="s">
        <v>164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117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62" t="s">
        <v>36</v>
      </c>
      <c r="U7" s="35" t="str">
        <f>IF(VLOOKUP(T7,dersler,5,FALSE)&lt;&gt;0,RIGHT(VLOOKUP(T7,dersler,5,FALSE),2),"")</f>
        <v>D2</v>
      </c>
      <c r="V7" s="77"/>
      <c r="W7" s="35"/>
      <c r="Y7" s="87" t="s">
        <v>115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>
      <c r="B8" s="11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64</v>
      </c>
      <c r="K8" s="35" t="str">
        <f>IF(VLOOKUP(J8,dersler,5,FALSE)&lt;&gt;0,RIGHT(VLOOKUP(J8,dersler,5,FALSE),2),"")</f>
        <v>D3</v>
      </c>
      <c r="L8" s="69" t="s">
        <v>63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62"/>
      <c r="U8" s="63"/>
      <c r="V8" s="64"/>
      <c r="W8" s="35"/>
      <c r="Y8" s="87" t="s">
        <v>166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>
      <c r="B9" s="117"/>
      <c r="C9" s="11">
        <v>0.58333333333333304</v>
      </c>
      <c r="D9" s="3">
        <v>0.61458333333333304</v>
      </c>
      <c r="E9" s="34" t="s">
        <v>165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64</v>
      </c>
      <c r="K9" s="35" t="str">
        <f>IF(VLOOKUP(J9,dersler,5,FALSE)&lt;&gt;0,RIGHT(VLOOKUP(J9,dersler,5,FALSE),2),"")</f>
        <v>D3</v>
      </c>
      <c r="L9" s="69" t="s">
        <v>63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/>
      <c r="R9" s="20"/>
      <c r="S9" s="11">
        <v>0.58333333333333304</v>
      </c>
      <c r="T9" s="62" t="s">
        <v>37</v>
      </c>
      <c r="U9" s="35" t="str">
        <f>IF(VLOOKUP(T9,dersler,5,FALSE)&lt;&gt;0,RIGHT(VLOOKUP(T9,dersler,5,FALSE),2),"")</f>
        <v>D1</v>
      </c>
      <c r="V9" s="64"/>
      <c r="W9" s="35"/>
      <c r="Y9" s="88" t="s">
        <v>52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>
      <c r="B10" s="117"/>
      <c r="C10" s="11">
        <v>0.625</v>
      </c>
      <c r="D10" s="3">
        <v>0.65625</v>
      </c>
      <c r="E10" s="34" t="s">
        <v>165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/>
      <c r="R10" s="20"/>
      <c r="S10" s="11">
        <v>0.625</v>
      </c>
      <c r="T10" s="62" t="s">
        <v>37</v>
      </c>
      <c r="U10" s="35" t="str">
        <f>IF(VLOOKUP(T10,dersler,5,FALSE)&lt;&gt;0,RIGHT(VLOOKUP(T10,dersler,5,FALSE),2),"")</f>
        <v>D1</v>
      </c>
      <c r="V10" s="64"/>
      <c r="W10" s="35"/>
      <c r="Y10" s="32" t="s">
        <v>7</v>
      </c>
      <c r="Z10" s="83"/>
      <c r="AA10" s="83" t="s">
        <v>13</v>
      </c>
      <c r="AB10" s="32" t="s">
        <v>22</v>
      </c>
    </row>
    <row r="11" spans="2:28">
      <c r="B11" s="117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62" t="s">
        <v>37</v>
      </c>
      <c r="U11" s="35" t="str">
        <f>IF(VLOOKUP(T11,dersler,5,FALSE)&lt;&gt;0,RIGHT(VLOOKUP(T11,dersler,5,FALSE),2),"")</f>
        <v>D1</v>
      </c>
      <c r="V11" s="64"/>
      <c r="W11" s="35"/>
      <c r="Y11" s="87" t="s">
        <v>78</v>
      </c>
      <c r="Z11" s="88" t="str">
        <f t="shared" ref="Z11:Z18" si="4">VLOOKUP(Y11,dersler,2,FALSE)</f>
        <v>Diferansiyel Denklemler</v>
      </c>
      <c r="AA11" s="87"/>
      <c r="AB11" s="87"/>
    </row>
    <row r="12" spans="2:28">
      <c r="B12" s="117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89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>
      <c r="B13" s="117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54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>
      <c r="B14" s="118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53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>
      <c r="B15" s="11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64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>
      <c r="B16" s="114"/>
      <c r="C16" s="8">
        <v>0.375</v>
      </c>
      <c r="D16" s="3">
        <v>0.40625</v>
      </c>
      <c r="E16" s="34" t="s">
        <v>166</v>
      </c>
      <c r="F16" s="35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89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63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>
      <c r="B17" s="114"/>
      <c r="C17" s="8">
        <v>0.41666666666666702</v>
      </c>
      <c r="D17" s="3">
        <v>0.44791666666666702</v>
      </c>
      <c r="E17" s="34" t="s">
        <v>166</v>
      </c>
      <c r="F17" s="35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89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65</v>
      </c>
      <c r="P17" s="42" t="str">
        <f>IF(VLOOKUP(O17,dersler,5,FALSE)&lt;&gt;0,RIGHT(VLOOKUP(O17,dersler,5,FALSE),3),"")</f>
        <v>226</v>
      </c>
      <c r="Q17" s="77" t="s">
        <v>109</v>
      </c>
      <c r="R17" s="42" t="str">
        <f>IF(VLOOKUP(Q17,dersler,5,FALSE)&lt;&gt;0,RIGHT(VLOOKUP(Q17,dersler,5,FALSE),2),"")</f>
        <v>D2</v>
      </c>
      <c r="S17" s="8">
        <v>0.41666666666666702</v>
      </c>
      <c r="T17" s="71"/>
      <c r="U17" s="70"/>
      <c r="V17" s="79" t="s">
        <v>126</v>
      </c>
      <c r="W17" s="42" t="str">
        <f>IF(VLOOKUP(V17,dersler,5,FALSE)&lt;&gt;0,RIGHT(VLOOKUP(V17,dersler,5,FALSE),2),"")</f>
        <v>D5</v>
      </c>
      <c r="Y17" s="87" t="s">
        <v>58</v>
      </c>
      <c r="Z17" s="88" t="str">
        <f t="shared" si="4"/>
        <v>Statics and Strength of Materials </v>
      </c>
      <c r="AA17" s="88"/>
      <c r="AB17" s="87" t="str">
        <f t="shared" si="5"/>
        <v>MF-1</v>
      </c>
    </row>
    <row r="18" spans="2:28">
      <c r="B18" s="114"/>
      <c r="C18" s="8">
        <v>0.45833333333333298</v>
      </c>
      <c r="D18" s="3">
        <v>0.48958333333333298</v>
      </c>
      <c r="E18" s="34" t="s">
        <v>166</v>
      </c>
      <c r="F18" s="35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89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65</v>
      </c>
      <c r="P18" s="42" t="str">
        <f>IF(VLOOKUP(O18,dersler,5,FALSE)&lt;&gt;0,RIGHT(VLOOKUP(O18,dersler,5,FALSE),3),"")</f>
        <v>226</v>
      </c>
      <c r="Q18" s="77" t="s">
        <v>109</v>
      </c>
      <c r="R18" s="42" t="str">
        <f>IF(VLOOKUP(Q18,dersler,5,FALSE)&lt;&gt;0,RIGHT(VLOOKUP(Q18,dersler,5,FALSE),2),"")</f>
        <v>D2</v>
      </c>
      <c r="S18" s="8">
        <v>0.45833333333333298</v>
      </c>
      <c r="T18" s="110"/>
      <c r="U18" s="110"/>
      <c r="V18" s="79" t="s">
        <v>126</v>
      </c>
      <c r="W18" s="42" t="str">
        <f>IF(VLOOKUP(V18,dersler,5,FALSE)&lt;&gt;0,RIGHT(VLOOKUP(V18,dersler,5,FALSE),2),"")</f>
        <v>D5</v>
      </c>
      <c r="Y18" s="87" t="s">
        <v>62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>
      <c r="B19" s="11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65</v>
      </c>
      <c r="P19" s="42" t="str">
        <f>IF(VLOOKUP(O19,dersler,5,FALSE)&lt;&gt;0,RIGHT(VLOOKUP(O19,dersler,5,FALSE),3),"")</f>
        <v>226</v>
      </c>
      <c r="Q19" s="77" t="s">
        <v>109</v>
      </c>
      <c r="R19" s="42" t="str">
        <f>IF(VLOOKUP(Q19,dersler,5,FALSE)&lt;&gt;0,RIGHT(VLOOKUP(Q19,dersler,5,FALSE),2),"")</f>
        <v>D2</v>
      </c>
      <c r="S19" s="8">
        <v>0.5</v>
      </c>
      <c r="T19" s="110"/>
      <c r="U19" s="110"/>
      <c r="V19" s="79" t="s">
        <v>126</v>
      </c>
      <c r="W19" s="42" t="str">
        <f>IF(VLOOKUP(V19,dersler,5,FALSE)&lt;&gt;0,RIGHT(VLOOKUP(V19,dersler,5,FALSE),2),"")</f>
        <v>D5</v>
      </c>
      <c r="Y19" s="32" t="s">
        <v>8</v>
      </c>
      <c r="Z19" s="83"/>
      <c r="AA19" s="83" t="s">
        <v>13</v>
      </c>
      <c r="AB19" s="32" t="s">
        <v>22</v>
      </c>
    </row>
    <row r="20" spans="2:28" ht="15">
      <c r="B20" s="11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10"/>
      <c r="U20" s="110"/>
      <c r="V20" s="71"/>
      <c r="W20" s="42"/>
      <c r="Y20" s="108" t="s">
        <v>57</v>
      </c>
      <c r="Z20" s="109" t="str">
        <f>VLOOKUP(Y20,dersler,2,FALSE)</f>
        <v>Karar Destek Sistemleri</v>
      </c>
      <c r="AA20" s="109" t="str">
        <f>VLOOKUP(Y20,dersler,3,FALSE)</f>
        <v>Prof. Dr. Gürkan ÖZTÜRK</v>
      </c>
      <c r="AB20" s="87" t="str">
        <f>IF(VLOOKUP(Y20,dersler,5,FALSE)&lt;&gt;0,VLOOKUP(Y20,dersler,5,FALSE),"")</f>
        <v>END-D3</v>
      </c>
    </row>
    <row r="21" spans="2:28">
      <c r="B21" s="114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78</v>
      </c>
      <c r="K21" s="42"/>
      <c r="L21" s="69"/>
      <c r="M21" s="42"/>
      <c r="N21" s="8">
        <v>0.58333333333333304</v>
      </c>
      <c r="O21" s="62" t="s">
        <v>60</v>
      </c>
      <c r="P21" s="42" t="str">
        <f>IF(VLOOKUP(O21,dersler,5,FALSE)&lt;&gt;0,RIGHT(VLOOKUP(O21,dersler,5,FALSE),2),"")</f>
        <v>D1</v>
      </c>
      <c r="Q21" s="62" t="s">
        <v>61</v>
      </c>
      <c r="R21" s="42" t="str">
        <f>IF(VLOOKUP(Q21,dersler,5,FALSE)&lt;&gt;0,RIGHT(VLOOKUP(Q21,dersler,5,FALSE),2),"")</f>
        <v>D2</v>
      </c>
      <c r="S21" s="8">
        <v>0.58333333333333304</v>
      </c>
      <c r="T21" s="110"/>
      <c r="U21" s="110"/>
      <c r="V21" s="110"/>
      <c r="W21" s="110"/>
      <c r="Y21" s="107" t="s">
        <v>55</v>
      </c>
      <c r="Z21" s="109" t="str">
        <f>VLOOKUP(Y21,dersler,2,FALSE)</f>
        <v>Karar Destek Sistemleri</v>
      </c>
      <c r="AA21" s="109" t="str">
        <f>VLOOKUP(Y21,dersler,3,FALSE)</f>
        <v>Doç. Dr. Emre ÇİMEN</v>
      </c>
      <c r="AB21" s="87" t="str">
        <f>IF(VLOOKUP(Y21,dersler,5,FALSE)&lt;&gt;0,VLOOKUP(Y21,dersler,5,FALSE),"")</f>
        <v>END-D4</v>
      </c>
    </row>
    <row r="22" spans="2:28">
      <c r="B22" s="114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78</v>
      </c>
      <c r="K22" s="42"/>
      <c r="L22" s="69"/>
      <c r="M22" s="42"/>
      <c r="N22" s="8">
        <v>0.625</v>
      </c>
      <c r="O22" s="62" t="s">
        <v>60</v>
      </c>
      <c r="P22" s="42" t="str">
        <f>IF(VLOOKUP(O22,dersler,5,FALSE)&lt;&gt;0,RIGHT(VLOOKUP(O22,dersler,5,FALSE),2),"")</f>
        <v>D1</v>
      </c>
      <c r="Q22" s="62" t="s">
        <v>61</v>
      </c>
      <c r="R22" s="42" t="str">
        <f>IF(VLOOKUP(Q22,dersler,5,FALSE)&lt;&gt;0,RIGHT(VLOOKUP(Q22,dersler,5,FALSE),2),"")</f>
        <v>D2</v>
      </c>
      <c r="S22" s="8">
        <v>0.625</v>
      </c>
      <c r="T22" s="110"/>
      <c r="U22" s="110"/>
      <c r="V22" s="110"/>
      <c r="W22" s="110"/>
      <c r="Y22" s="87" t="s">
        <v>117</v>
      </c>
      <c r="Z22" s="88" t="str">
        <f>VLOOKUP(Y22,dersler,2,FALSE)</f>
        <v>İş Etüdü</v>
      </c>
      <c r="AA22" s="88" t="str">
        <f>VLOOKUP(Y22,dersler,3,FALSE)</f>
        <v>Öğr. Gör. Dr. Banu GÜNER</v>
      </c>
      <c r="AB22" s="87" t="str">
        <f>IF(VLOOKUP(Y22,dersler,5,FALSE)&lt;&gt;0,VLOOKUP(Y22,dersler,5,FALSE),"")</f>
        <v>END-D1</v>
      </c>
    </row>
    <row r="23" spans="2:28">
      <c r="B23" s="11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60</v>
      </c>
      <c r="P23" s="42" t="str">
        <f>IF(VLOOKUP(O23,dersler,5,FALSE)&lt;&gt;0,RIGHT(VLOOKUP(O23,dersler,5,FALSE),2),"")</f>
        <v>D1</v>
      </c>
      <c r="Q23" s="62" t="s">
        <v>61</v>
      </c>
      <c r="R23" s="42" t="str">
        <f>IF(VLOOKUP(Q23,dersler,5,FALSE)&lt;&gt;0,RIGHT(VLOOKUP(Q23,dersler,5,FALSE),2),"")</f>
        <v>D2</v>
      </c>
      <c r="S23" s="8">
        <v>0.66666666666666596</v>
      </c>
      <c r="T23" s="110"/>
      <c r="U23" s="110"/>
      <c r="V23" s="110"/>
      <c r="W23" s="110"/>
      <c r="Y23" s="87" t="s">
        <v>60</v>
      </c>
      <c r="Z23" s="88" t="str">
        <f t="shared" ref="Z23:Z27" si="7">VLOOKUP(Y23,dersler,2,FALSE)</f>
        <v xml:space="preserve">Production And Operations Planning I </v>
      </c>
      <c r="AA23" s="88" t="str">
        <f t="shared" ref="AA23:AA27" si="8">VLOOKUP(Y23,dersler,3,FALSE)</f>
        <v>Doç. Dr. Mehmet ALEGÖZ</v>
      </c>
      <c r="AB23" s="87" t="str">
        <f t="shared" ref="AB23:AB27" si="9">IF(VLOOKUP(Y23,dersler,5,FALSE)&lt;&gt;0,VLOOKUP(Y23,dersler,5,FALSE),"")</f>
        <v>END-D1</v>
      </c>
    </row>
    <row r="24" spans="2:28">
      <c r="B24" s="11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11"/>
      <c r="U24" s="112"/>
      <c r="V24" s="111"/>
      <c r="W24" s="110"/>
      <c r="Y24" s="87" t="s">
        <v>61</v>
      </c>
      <c r="Z24" s="88" t="str">
        <f>VLOOKUP(Y24,dersler,2,FALSE)</f>
        <v xml:space="preserve">Production And Operations Planning I </v>
      </c>
      <c r="AA24" s="88" t="str">
        <f t="shared" si="8"/>
        <v>Dr. Öğr. Üyesi Emine AKYOL ÖZER</v>
      </c>
      <c r="AB24" s="87" t="str">
        <f t="shared" si="9"/>
        <v>END-D2</v>
      </c>
    </row>
    <row r="25" spans="2:28">
      <c r="B25" s="11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34" t="s">
        <v>157</v>
      </c>
      <c r="U25" s="70"/>
      <c r="V25" s="71"/>
      <c r="W25" s="42"/>
      <c r="Y25" s="87" t="s">
        <v>93</v>
      </c>
      <c r="Z25" s="88" t="str">
        <f t="shared" ref="Z25" si="10">VLOOKUP(Y25,dersler,2,FALSE)</f>
        <v>Mühendislik Istatistiği A</v>
      </c>
      <c r="AA25" s="88" t="str">
        <f t="shared" ref="AA25" si="11">VLOOKUP(Y25,dersler,3,FALSE)</f>
        <v>Dr. Öğr. Üyesi Leman Esra DOLGUN</v>
      </c>
      <c r="AB25" s="87" t="str">
        <f t="shared" ref="AB25" si="12">IF(VLOOKUP(Y25,dersler,5,FALSE)&lt;&gt;0,VLOOKUP(Y25,dersler,5,FALSE),"")</f>
        <v>END-D1</v>
      </c>
    </row>
    <row r="26" spans="2:28">
      <c r="B26" s="11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34" t="s">
        <v>157</v>
      </c>
      <c r="U26" s="73"/>
      <c r="V26" s="72"/>
      <c r="W26" s="46"/>
      <c r="Y26" s="87" t="s">
        <v>94</v>
      </c>
      <c r="Z26" s="88" t="str">
        <f t="shared" si="7"/>
        <v>Mühendislik Istatistiği B</v>
      </c>
      <c r="AA26" s="88" t="str">
        <f t="shared" si="8"/>
        <v>Prof. Dr.Nihal Erginel</v>
      </c>
      <c r="AB26" s="87" t="str">
        <f t="shared" si="9"/>
        <v>END-D2</v>
      </c>
    </row>
    <row r="27" spans="2:28" ht="12.75" customHeight="1">
      <c r="B27" s="11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152</v>
      </c>
      <c r="Z27" s="88" t="str">
        <f t="shared" si="7"/>
        <v>Engineering Economics</v>
      </c>
      <c r="AA27" s="88" t="str">
        <f t="shared" si="8"/>
        <v>Dr. Öğr. Üyesi Müge ACAR</v>
      </c>
      <c r="AB27" s="87" t="str">
        <f t="shared" si="9"/>
        <v>END-D3</v>
      </c>
    </row>
    <row r="28" spans="2:28">
      <c r="B28" s="11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135</v>
      </c>
      <c r="Z28" s="88" t="str">
        <f t="shared" ref="Z28:Z29" si="13">VLOOKUP(Y28,dersler,2,FALSE)</f>
        <v>Theory and Algorithms in Nonlinear Programming</v>
      </c>
      <c r="AA28" s="88" t="str">
        <f t="shared" ref="AA28:AA29" si="14">VLOOKUP(Y28,dersler,3,FALSE)</f>
        <v>Doç. Dr. Gülçin DİNÇ YALÇIN</v>
      </c>
      <c r="AB28" s="87" t="str">
        <f t="shared" ref="AB28" si="15">IF(VLOOKUP(Y28,dersler,5,FALSE)&lt;&gt;0,VLOOKUP(Y28,dersler,5,FALSE),"")</f>
        <v>END-D4</v>
      </c>
    </row>
    <row r="29" spans="2:28">
      <c r="B29" s="11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77" t="s">
        <v>105</v>
      </c>
      <c r="R29" s="42" t="str">
        <f>IF(VLOOKUP(Q29,dersler,5,FALSE)&lt;&gt;0,RIGHT(VLOOKUP(Q29,dersler,5,FALSE),2),"")</f>
        <v>D2</v>
      </c>
      <c r="S29" s="11">
        <v>0.41666666666666702</v>
      </c>
      <c r="T29" s="77" t="s">
        <v>44</v>
      </c>
      <c r="U29" s="42" t="str">
        <f>IF(VLOOKUP(T29,dersler,5,FALSE)&lt;&gt;0,RIGHT(VLOOKUP(T29,dersler,5,FALSE),2),"")</f>
        <v>D5</v>
      </c>
      <c r="V29" s="79" t="s">
        <v>110</v>
      </c>
      <c r="W29" s="42" t="str">
        <f>IF(VLOOKUP(V29,dersler,5,FALSE)&lt;&gt;0,RIGHT(VLOOKUP(V29,dersler,5,FALSE),2),"")</f>
        <v>D3</v>
      </c>
      <c r="Y29" s="87" t="s">
        <v>109</v>
      </c>
      <c r="Z29" s="88" t="str">
        <f t="shared" si="13"/>
        <v>Energy Systems Planning</v>
      </c>
      <c r="AA29" s="88" t="str">
        <f t="shared" si="14"/>
        <v>Dr. Öğr. Üyesi Zeynep İdil ERZURUM ÇİÇEK</v>
      </c>
      <c r="AB29" s="87" t="str">
        <f t="shared" ref="AB29" si="16">IF(VLOOKUP(Y29,dersler,5,FALSE)&lt;&gt;0,VLOOKUP(Y29,dersler,5,FALSE),"")</f>
        <v>END-D2</v>
      </c>
    </row>
    <row r="30" spans="2:28">
      <c r="B30" s="117"/>
      <c r="C30" s="11">
        <v>0.45833333333333298</v>
      </c>
      <c r="D30" s="3">
        <v>0.48958333333333298</v>
      </c>
      <c r="E30" s="34" t="s">
        <v>164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54</v>
      </c>
      <c r="K30" s="42" t="str">
        <f>IF(VLOOKUP(J30,dersler,5,FALSE)&lt;&gt;0,RIGHT(VLOOKUP(J30,dersler,5,FALSE),2),"")</f>
        <v>D2</v>
      </c>
      <c r="L30" s="69" t="s">
        <v>53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77" t="s">
        <v>105</v>
      </c>
      <c r="R30" s="42" t="str">
        <f>IF(VLOOKUP(Q30,dersler,5,FALSE)&lt;&gt;0,RIGHT(VLOOKUP(Q30,dersler,5,FALSE),2),"")</f>
        <v>D2</v>
      </c>
      <c r="S30" s="11">
        <v>0.45833333333333298</v>
      </c>
      <c r="T30" s="77" t="s">
        <v>44</v>
      </c>
      <c r="U30" s="42" t="str">
        <f>IF(VLOOKUP(T30,dersler,5,FALSE)&lt;&gt;0,RIGHT(VLOOKUP(T30,dersler,5,FALSE),2),"")</f>
        <v>D5</v>
      </c>
      <c r="V30" s="79" t="s">
        <v>110</v>
      </c>
      <c r="W30" s="42" t="str">
        <f>IF(VLOOKUP(V30,dersler,5,FALSE)&lt;&gt;0,RIGHT(VLOOKUP(V30,dersler,5,FALSE),2),"")</f>
        <v>D3</v>
      </c>
      <c r="Y30" s="32" t="s">
        <v>9</v>
      </c>
      <c r="Z30" s="83"/>
      <c r="AA30" s="83" t="s">
        <v>13</v>
      </c>
      <c r="AB30" s="32" t="s">
        <v>22</v>
      </c>
    </row>
    <row r="31" spans="2:28">
      <c r="B31" s="117"/>
      <c r="C31" s="11">
        <v>0.5</v>
      </c>
      <c r="D31" s="3">
        <v>0.53125</v>
      </c>
      <c r="E31" s="34" t="s">
        <v>164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54</v>
      </c>
      <c r="K31" s="42" t="str">
        <f>IF(VLOOKUP(J31,dersler,5,FALSE)&lt;&gt;0,RIGHT(VLOOKUP(J31,dersler,5,FALSE),2),"")</f>
        <v>D2</v>
      </c>
      <c r="L31" s="69" t="s">
        <v>53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77" t="s">
        <v>105</v>
      </c>
      <c r="R31" s="42" t="str">
        <f>IF(VLOOKUP(Q31,dersler,5,FALSE)&lt;&gt;0,RIGHT(VLOOKUP(Q31,dersler,5,FALSE),2),"")</f>
        <v>D2</v>
      </c>
      <c r="S31" s="11">
        <v>0.5</v>
      </c>
      <c r="T31" s="77" t="s">
        <v>44</v>
      </c>
      <c r="U31" s="42" t="str">
        <f>IF(VLOOKUP(T31,dersler,5,FALSE)&lt;&gt;0,RIGHT(VLOOKUP(T31,dersler,5,FALSE),2),"")</f>
        <v>D5</v>
      </c>
      <c r="V31" s="79" t="s">
        <v>110</v>
      </c>
      <c r="W31" s="42" t="str">
        <f>IF(VLOOKUP(V31,dersler,5,FALSE)&lt;&gt;0,RIGHT(VLOOKUP(V31,dersler,5,FALSE),2),"")</f>
        <v>D3</v>
      </c>
      <c r="Y31" s="87" t="s">
        <v>36</v>
      </c>
      <c r="Z31" s="88" t="str">
        <f t="shared" ref="Z31:Z32" si="17">VLOOKUP(Y31,dersler,2,FALSE)</f>
        <v>İş Hukuku</v>
      </c>
      <c r="AA31" s="88" t="str">
        <f t="shared" ref="AA31:AA32" si="18">VLOOKUP(Y31,dersler,3,FALSE)</f>
        <v>Dr.Öğr.Üyesi Merve KUTLU MUTLUER</v>
      </c>
      <c r="AB31" s="87" t="str">
        <f t="shared" ref="AB31:AB32" si="19">IF(VLOOKUP(Y31,dersler,5,FALSE)&lt;&gt;0,VLOOKUP(Y31,dersler,5,FALSE),"")</f>
        <v>END-D2</v>
      </c>
    </row>
    <row r="32" spans="2:28">
      <c r="B32" s="11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37</v>
      </c>
      <c r="Z32" s="88" t="str">
        <f t="shared" si="17"/>
        <v>Kalite Kontrolü</v>
      </c>
      <c r="AA32" s="88" t="str">
        <f t="shared" si="18"/>
        <v>Prof. Dr.Nihal Erginel</v>
      </c>
      <c r="AB32" s="87" t="str">
        <f t="shared" si="19"/>
        <v>END-D1</v>
      </c>
    </row>
    <row r="33" spans="2:28">
      <c r="B33" s="11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62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57</v>
      </c>
      <c r="P33" s="42" t="str">
        <f>IF(VLOOKUP(O33,dersler,5,FALSE)&lt;&gt;0,RIGHT(VLOOKUP(O33,dersler,5,FALSE),2),"")</f>
        <v>D3</v>
      </c>
      <c r="Q33" s="64"/>
      <c r="R33" s="35"/>
      <c r="S33" s="11">
        <v>0.58333333333333304</v>
      </c>
      <c r="T33" s="77" t="s">
        <v>12</v>
      </c>
      <c r="U33" s="35" t="str">
        <f>IF(VLOOKUP(T33,dersler,5,FALSE)&lt;&gt;0,RIGHT(VLOOKUP(T33,dersler,5,FALSE),2),"")</f>
        <v>D3</v>
      </c>
      <c r="V33" s="77" t="s">
        <v>145</v>
      </c>
      <c r="W33" s="42" t="str">
        <f>IF(VLOOKUP(V33,dersler,5,FALSE)&lt;&gt;0,RIGHT(VLOOKUP(V33,dersler,5,FALSE),2),"")</f>
        <v>D5</v>
      </c>
      <c r="Y33" s="87" t="s">
        <v>42</v>
      </c>
      <c r="Z33" s="88" t="str">
        <f>VLOOKUP(Y33,dersler,2,FALSE)</f>
        <v xml:space="preserve">Mühendislik Seminerleri                   
</v>
      </c>
      <c r="AA33" s="88" t="str">
        <f>VLOOKUP(Y33,dersler,3,FALSE)</f>
        <v>Araş. Gör. Dr. Gürhan Ceylan</v>
      </c>
      <c r="AB33" s="87" t="str">
        <f>IF(VLOOKUP(Y33,dersler,5,FALSE)&lt;&gt;0,VLOOKUP(Y33,dersler,5,FALSE),"")</f>
        <v>END-D3</v>
      </c>
    </row>
    <row r="34" spans="2:28">
      <c r="B34" s="11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62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57</v>
      </c>
      <c r="P34" s="42" t="str">
        <f>IF(VLOOKUP(O34,dersler,5,FALSE)&lt;&gt;0,RIGHT(VLOOKUP(O34,dersler,5,FALSE),2),"")</f>
        <v>D3</v>
      </c>
      <c r="Q34" s="64"/>
      <c r="R34" s="35"/>
      <c r="S34" s="11">
        <v>0.625</v>
      </c>
      <c r="T34" s="77" t="s">
        <v>12</v>
      </c>
      <c r="U34" s="35" t="str">
        <f>IF(VLOOKUP(T34,dersler,5,FALSE)&lt;&gt;0,RIGHT(VLOOKUP(T34,dersler,5,FALSE),2),"")</f>
        <v>D3</v>
      </c>
      <c r="V34" s="77" t="s">
        <v>145</v>
      </c>
      <c r="W34" s="42" t="str">
        <f>IF(VLOOKUP(V34,dersler,5,FALSE)&lt;&gt;0,RIGHT(VLOOKUP(V34,dersler,5,FALSE),2),"")</f>
        <v>D5</v>
      </c>
      <c r="Y34" s="107" t="s">
        <v>12</v>
      </c>
      <c r="Z34" s="88" t="str">
        <f>VLOOKUP(Y34,dersler,2,FALSE)</f>
        <v>Logistics Management And Models</v>
      </c>
      <c r="AA34" s="88" t="str">
        <f>VLOOKUP(Y34,dersler,3,FALSE)</f>
        <v>Dr. Öğr. Üyesi Zühal KARTAL</v>
      </c>
      <c r="AB34" s="87" t="str">
        <f t="shared" ref="AB34:AB37" si="20">IF(VLOOKUP(Y34,dersler,5,FALSE)&lt;&gt;0,VLOOKUP(Y34,dersler,5,FALSE),"")</f>
        <v>END-D3</v>
      </c>
    </row>
    <row r="35" spans="2:28">
      <c r="B35" s="117"/>
      <c r="C35" s="11">
        <v>0.66666666666666596</v>
      </c>
      <c r="D35" s="3">
        <v>0.69791666666666596</v>
      </c>
      <c r="E35" s="34" t="s">
        <v>113</v>
      </c>
      <c r="F35" s="35"/>
      <c r="G35" s="36"/>
      <c r="H35" s="20"/>
      <c r="I35" s="11">
        <v>0.66666666666666596</v>
      </c>
      <c r="J35" s="62" t="s">
        <v>62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57</v>
      </c>
      <c r="P35" s="42" t="str">
        <f>IF(VLOOKUP(O35,dersler,5,FALSE)&lt;&gt;0,RIGHT(VLOOKUP(O35,dersler,5,FALSE),2),"")</f>
        <v>D3</v>
      </c>
      <c r="Q35" s="64"/>
      <c r="R35" s="35"/>
      <c r="S35" s="11">
        <v>0.66666666666666596</v>
      </c>
      <c r="T35" s="77" t="s">
        <v>12</v>
      </c>
      <c r="U35" s="35" t="str">
        <f>IF(VLOOKUP(T35,dersler,5,FALSE)&lt;&gt;0,RIGHT(VLOOKUP(T35,dersler,5,FALSE),2),"")</f>
        <v>D3</v>
      </c>
      <c r="V35" s="77" t="s">
        <v>145</v>
      </c>
      <c r="W35" s="42" t="str">
        <f>IF(VLOOKUP(V35,dersler,5,FALSE)&lt;&gt;0,RIGHT(VLOOKUP(V35,dersler,5,FALSE),2),"")</f>
        <v>D5</v>
      </c>
      <c r="Y35" s="107" t="s">
        <v>65</v>
      </c>
      <c r="Z35" s="88" t="str">
        <f t="shared" ref="Z35" si="21">VLOOKUP(Y35,dersler,2,FALSE)</f>
        <v>Veri Bilimine Giriş</v>
      </c>
      <c r="AA35" s="88" t="str">
        <f t="shared" ref="AA35" si="22">VLOOKUP(Y35,dersler,3,FALSE)</f>
        <v>Dr. Öğr. Üyesi  Zeliha ERGÜL AYDIN</v>
      </c>
      <c r="AB35" s="87" t="str">
        <f t="shared" si="20"/>
        <v>END-226</v>
      </c>
    </row>
    <row r="36" spans="2:28">
      <c r="B36" s="117"/>
      <c r="C36" s="11">
        <v>0.70833333333333304</v>
      </c>
      <c r="D36" s="3">
        <v>0.73958333333333304</v>
      </c>
      <c r="E36" s="34" t="s">
        <v>113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107" t="s">
        <v>105</v>
      </c>
      <c r="Z36" s="88" t="str">
        <f>VLOOKUP(Y36,dersler,2,FALSE)</f>
        <v xml:space="preserve">Introduction To Metaheuristic Optimization </v>
      </c>
      <c r="AA36" s="88" t="str">
        <f>VLOOKUP(Y36,dersler,3,FALSE)</f>
        <v>Dr. Öğr. Üyesi Emine AKYOL ÖZER</v>
      </c>
      <c r="AB36" s="87" t="str">
        <f t="shared" si="20"/>
        <v>END-D2</v>
      </c>
    </row>
    <row r="37" spans="2:28">
      <c r="B37" s="11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107" t="s">
        <v>56</v>
      </c>
      <c r="Z37" s="88" t="str">
        <f t="shared" ref="Z37" si="23">VLOOKUP(Y37,dersler,2,FALSE)</f>
        <v>Yalın Düşünce Ve Yalın Üretim Yönetimi</v>
      </c>
      <c r="AA37" s="88" t="str">
        <f t="shared" ref="AA37" si="24">VLOOKUP(Y37,dersler,3,FALSE)</f>
        <v>Öğr. Gör. Dr. Orkun BAŞKAN</v>
      </c>
      <c r="AB37" s="87" t="str">
        <f t="shared" si="20"/>
        <v>END-D1</v>
      </c>
    </row>
    <row r="38" spans="2:28">
      <c r="B38" s="11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107" t="s">
        <v>111</v>
      </c>
      <c r="Z38" s="88" t="str">
        <f t="shared" ref="Z38:Z47" si="25">VLOOKUP(Y38,dersler,2,FALSE)</f>
        <v xml:space="preserve">Tesis Planlamasi </v>
      </c>
      <c r="AA38" s="88" t="str">
        <f t="shared" ref="AA38:AA44" si="26">VLOOKUP(Y38,dersler,3,FALSE)</f>
        <v>Doç. Dr. Nil ARAS</v>
      </c>
      <c r="AB38" s="87" t="str">
        <f t="shared" ref="AB38" si="27">IF(VLOOKUP(Y38,dersler,5,FALSE)&lt;&gt;0,VLOOKUP(Y38,dersler,5,FALSE),"")</f>
        <v>END-D3</v>
      </c>
    </row>
    <row r="39" spans="2:28" ht="12.75" customHeight="1">
      <c r="B39" s="11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7" t="s">
        <v>110</v>
      </c>
      <c r="Z39" s="88" t="str">
        <f t="shared" si="25"/>
        <v>Kuyruk Modelleri</v>
      </c>
      <c r="AA39" s="88" t="str">
        <f t="shared" si="26"/>
        <v>Dr. Öğr. Üyesi Müge ACAR</v>
      </c>
      <c r="AB39" s="87" t="str">
        <f t="shared" ref="AB39" si="28">IF(VLOOKUP(Y39,dersler,5,FALSE)&lt;&gt;0,VLOOKUP(Y39,dersler,5,FALSE),"")</f>
        <v>END-D3</v>
      </c>
    </row>
    <row r="40" spans="2:28">
      <c r="B40" s="114"/>
      <c r="C40" s="8">
        <v>0.375</v>
      </c>
      <c r="D40" s="3">
        <v>0.40625</v>
      </c>
      <c r="E40" s="34" t="s">
        <v>115</v>
      </c>
      <c r="F40" s="42"/>
      <c r="G40" s="71"/>
      <c r="H40" s="42"/>
      <c r="I40" s="8">
        <v>0.375</v>
      </c>
      <c r="J40" s="34" t="s">
        <v>58</v>
      </c>
      <c r="K40" s="42"/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108</v>
      </c>
      <c r="U40" s="42" t="str">
        <f>IF(VLOOKUP(T40,dersler,5,FALSE)&lt;&gt;0,RIGHT(VLOOKUP(T40,dersler,5,FALSE),2),"")</f>
        <v>D5</v>
      </c>
      <c r="V40" s="71"/>
      <c r="W40" s="42"/>
      <c r="Y40" s="107" t="s">
        <v>126</v>
      </c>
      <c r="Z40" s="88" t="str">
        <f t="shared" si="25"/>
        <v>Üretim Sistemleri Analizi</v>
      </c>
      <c r="AA40" s="88" t="str">
        <f t="shared" si="26"/>
        <v>Öğr. Gör. Dr. Banu GÜNER</v>
      </c>
      <c r="AB40" s="87" t="str">
        <f>IF(VLOOKUP(Y40,dersler,5,FALSE)&lt;&gt;0,VLOOKUP(Y40,dersler,5,FALSE),"")</f>
        <v>END-D5</v>
      </c>
    </row>
    <row r="41" spans="2:28">
      <c r="B41" s="114"/>
      <c r="C41" s="8">
        <v>0.41666666666666702</v>
      </c>
      <c r="D41" s="3">
        <v>0.44791666666666702</v>
      </c>
      <c r="E41" s="34" t="s">
        <v>115</v>
      </c>
      <c r="F41" s="42"/>
      <c r="G41" s="71"/>
      <c r="H41" s="42"/>
      <c r="I41" s="8">
        <v>0.41666666666666702</v>
      </c>
      <c r="J41" s="34" t="s">
        <v>58</v>
      </c>
      <c r="K41" s="42"/>
      <c r="L41" s="69"/>
      <c r="M41" s="42"/>
      <c r="N41" s="8">
        <v>1.4166666666666701</v>
      </c>
      <c r="O41" s="62" t="s">
        <v>93</v>
      </c>
      <c r="P41" s="42" t="str">
        <f>IF(VLOOKUP(O41,dersler,5,FALSE)&lt;&gt;0,RIGHT(VLOOKUP(O41,dersler,5,FALSE),2),"")</f>
        <v>D1</v>
      </c>
      <c r="Q41" s="62" t="s">
        <v>94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108</v>
      </c>
      <c r="U41" s="42" t="str">
        <f>IF(VLOOKUP(T41,dersler,5,FALSE)&lt;&gt;0,RIGHT(VLOOKUP(T41,dersler,5,FALSE),2),"")</f>
        <v>D5</v>
      </c>
      <c r="V41" s="77" t="s">
        <v>111</v>
      </c>
      <c r="W41" s="42" t="str">
        <f>IF(VLOOKUP(V41,dersler,5,FALSE)&lt;&gt;0,RIGHT(VLOOKUP(V41,dersler,5,FALSE),2),"")</f>
        <v>D3</v>
      </c>
      <c r="Y41" s="107" t="s">
        <v>108</v>
      </c>
      <c r="Z41" s="88" t="str">
        <f t="shared" si="25"/>
        <v>Endüstriyel Vaka Analizleri</v>
      </c>
      <c r="AA41" s="88" t="str">
        <f t="shared" si="26"/>
        <v>Doç. Dr. Emre ÇİMEN</v>
      </c>
      <c r="AB41" s="87" t="str">
        <f>IF(VLOOKUP(Y41,dersler,5,FALSE)&lt;&gt;0,VLOOKUP(Y41,dersler,5,FALSE),"")</f>
        <v>END-D5</v>
      </c>
    </row>
    <row r="42" spans="2:28">
      <c r="B42" s="114"/>
      <c r="C42" s="8">
        <v>0.45833333333333298</v>
      </c>
      <c r="D42" s="3">
        <v>0.48958333333333298</v>
      </c>
      <c r="E42" s="34" t="s">
        <v>115</v>
      </c>
      <c r="F42" s="42"/>
      <c r="G42" s="71"/>
      <c r="H42" s="42"/>
      <c r="I42" s="8">
        <v>0.45833333333333298</v>
      </c>
      <c r="J42" s="34" t="s">
        <v>58</v>
      </c>
      <c r="K42" s="42"/>
      <c r="L42" s="71"/>
      <c r="M42" s="42"/>
      <c r="N42" s="8">
        <v>1.4583333333333299</v>
      </c>
      <c r="O42" s="62" t="s">
        <v>93</v>
      </c>
      <c r="P42" s="42" t="str">
        <f>IF(VLOOKUP(O42,dersler,5,FALSE)&lt;&gt;0,RIGHT(VLOOKUP(O42,dersler,5,FALSE),2),"")</f>
        <v>D1</v>
      </c>
      <c r="Q42" s="62" t="s">
        <v>94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108</v>
      </c>
      <c r="U42" s="42" t="str">
        <f>IF(VLOOKUP(T42,dersler,5,FALSE)&lt;&gt;0,RIGHT(VLOOKUP(T42,dersler,5,FALSE),2),"")</f>
        <v>D5</v>
      </c>
      <c r="V42" s="77" t="s">
        <v>111</v>
      </c>
      <c r="W42" s="42" t="str">
        <f>IF(VLOOKUP(V42,dersler,5,FALSE)&lt;&gt;0,RIGHT(VLOOKUP(V42,dersler,5,FALSE),2),"")</f>
        <v>D3</v>
      </c>
      <c r="Y42" s="107" t="s">
        <v>77</v>
      </c>
      <c r="Z42" s="88" t="str">
        <f t="shared" ref="Z42" si="29">VLOOKUP(Y42,dersler,2,FALSE)</f>
        <v>Risk Değerlendirme ve Tehlike Analiz Teknikleri</v>
      </c>
      <c r="AA42" s="88" t="str">
        <f t="shared" si="26"/>
        <v>Dr. Öğr. Üyesi Şura TOPTANCI</v>
      </c>
      <c r="AB42" s="87" t="str">
        <f>IF(VLOOKUP(Y42,dersler,5,FALSE)&lt;&gt;0,VLOOKUP(Y42,dersler,5,FALSE),"")</f>
        <v>END-D5</v>
      </c>
    </row>
    <row r="43" spans="2:28">
      <c r="B43" s="114"/>
      <c r="C43" s="8">
        <v>0.5</v>
      </c>
      <c r="D43" s="3">
        <v>0.53125</v>
      </c>
      <c r="E43" s="34" t="s">
        <v>115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93</v>
      </c>
      <c r="P43" s="42" t="str">
        <f>IF(VLOOKUP(O43,dersler,5,FALSE)&lt;&gt;0,RIGHT(VLOOKUP(O43,dersler,5,FALSE),2),"")</f>
        <v>D1</v>
      </c>
      <c r="Q43" s="62" t="s">
        <v>94</v>
      </c>
      <c r="R43" s="42" t="str">
        <f>IF(VLOOKUP(Q43,dersler,5,FALSE)&lt;&gt;0,RIGHT(VLOOKUP(Q43,dersler,5,FALSE),2),"")</f>
        <v>D2</v>
      </c>
      <c r="S43" s="8">
        <v>0.5</v>
      </c>
      <c r="T43" s="79"/>
      <c r="U43" s="70"/>
      <c r="V43" s="77" t="s">
        <v>111</v>
      </c>
      <c r="W43" s="42" t="str">
        <f>IF(VLOOKUP(V43,dersler,5,FALSE)&lt;&gt;0,RIGHT(VLOOKUP(V43,dersler,5,FALSE),2),"")</f>
        <v>D3</v>
      </c>
      <c r="Y43" s="107" t="s">
        <v>124</v>
      </c>
      <c r="Z43" s="88" t="str">
        <f t="shared" si="25"/>
        <v>Project Planning and Management</v>
      </c>
      <c r="AA43" s="88" t="str">
        <f t="shared" si="26"/>
        <v>Dr. Öğr. Üyesi Banu İÇMEN ERDEM</v>
      </c>
      <c r="AB43" s="87" t="str">
        <f t="shared" ref="AB43" si="30">IF(VLOOKUP(Y43,dersler,5,FALSE)&lt;&gt;0,VLOOKUP(Y43,dersler,5,FALSE),"")</f>
        <v>END-D5</v>
      </c>
    </row>
    <row r="44" spans="2:28">
      <c r="B44" s="11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107" t="s">
        <v>44</v>
      </c>
      <c r="Z44" s="88" t="str">
        <f>VLOOKUP(Y44,dersler,2,FALSE)</f>
        <v>Decision Analysis</v>
      </c>
      <c r="AA44" s="88" t="str">
        <f t="shared" si="26"/>
        <v>Dr. Öğr. Üyesi Şura TOPTANCI</v>
      </c>
      <c r="AB44" s="87" t="str">
        <f>IF(VLOOKUP(Y44,dersler,5,FALSE)&lt;&gt;0,VLOOKUP(Y44,dersler,5,FALSE),"")</f>
        <v>END-D5</v>
      </c>
    </row>
    <row r="45" spans="2:28">
      <c r="B45" s="114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54</v>
      </c>
      <c r="K45" s="42" t="str">
        <f>IF(VLOOKUP(J45,dersler,5,FALSE)&lt;&gt;0,RIGHT(VLOOKUP(J45,dersler,5,FALSE),2),"")</f>
        <v>D2</v>
      </c>
      <c r="L45" s="69" t="s">
        <v>53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55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84" t="s">
        <v>42</v>
      </c>
      <c r="U45" s="42" t="str">
        <f>IF(VLOOKUP(T45,dersler,5,FALSE)&lt;&gt;0,RIGHT(VLOOKUP(T45,dersler,5,FALSE),2),"")</f>
        <v>D3</v>
      </c>
      <c r="V45" s="71"/>
      <c r="W45" s="42"/>
      <c r="Y45" s="107" t="s">
        <v>145</v>
      </c>
      <c r="Z45" s="88" t="str">
        <f t="shared" si="25"/>
        <v>Ürün ve Süreç Tasarımında Kalite Mühendisliği Yöntemleri</v>
      </c>
      <c r="AA45" s="88" t="str">
        <f t="shared" ref="AA45" si="31">VLOOKUP(Y45,dersler,3,FALSE)</f>
        <v>Dr. Öğr. Üyesi Leman Esra DOLGUN</v>
      </c>
      <c r="AB45" s="87" t="str">
        <f>IF(VLOOKUP(Y45,dersler,5,FALSE)&lt;&gt;0,VLOOKUP(Y45,dersler,5,FALSE),"")</f>
        <v>END-D5</v>
      </c>
    </row>
    <row r="46" spans="2:28">
      <c r="B46" s="114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54</v>
      </c>
      <c r="K46" s="42" t="str">
        <f>IF(VLOOKUP(J46,dersler,5,FALSE)&lt;&gt;0,RIGHT(VLOOKUP(J46,dersler,5,FALSE),2),"")</f>
        <v>D2</v>
      </c>
      <c r="L46" s="69" t="s">
        <v>53</v>
      </c>
      <c r="M46" s="42" t="str">
        <f>IF(VLOOKUP(L46,dersler,5,FALSE)&lt;&gt;0,RIGHT(VLOOKUP(L46,dersler,5,FALSE),2),"")</f>
        <v>D1</v>
      </c>
      <c r="N46" s="8">
        <v>1.625</v>
      </c>
      <c r="O46" s="62" t="s">
        <v>55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4" t="s">
        <v>42</v>
      </c>
      <c r="U46" s="42" t="str">
        <f>IF(VLOOKUP(T46,dersler,5,FALSE)&lt;&gt;0,RIGHT(VLOOKUP(T46,dersler,5,FALSE),2),"")</f>
        <v>D3</v>
      </c>
      <c r="V46" s="71"/>
      <c r="W46" s="42"/>
      <c r="Y46" s="107" t="s">
        <v>157</v>
      </c>
      <c r="Z46" s="88" t="str">
        <f t="shared" si="25"/>
        <v xml:space="preserve"> İş Sağlığı ve Güvenliği I</v>
      </c>
      <c r="AA46" s="88"/>
      <c r="AB46" s="87" t="str">
        <f>IF(VLOOKUP(Y46,dersler,5,FALSE)&lt;&gt;0,VLOOKUP(Y46,dersler,5,FALSE),"")</f>
        <v/>
      </c>
    </row>
    <row r="47" spans="2:28">
      <c r="B47" s="11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55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3"/>
      <c r="U47" s="94"/>
      <c r="V47" s="71"/>
      <c r="W47" s="42"/>
      <c r="Y47" s="107" t="s">
        <v>158</v>
      </c>
      <c r="Z47" s="88" t="str">
        <f t="shared" si="25"/>
        <v xml:space="preserve"> İş Sağlığı ve Güvenliği II</v>
      </c>
      <c r="AA47" s="88"/>
      <c r="AB47" s="87" t="str">
        <f>IF(VLOOKUP(Y47,dersler,5,FALSE)&lt;&gt;0,VLOOKUP(Y47,dersler,5,FALSE),"")</f>
        <v/>
      </c>
    </row>
    <row r="48" spans="2:28">
      <c r="B48" s="11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87" t="s">
        <v>90</v>
      </c>
      <c r="Z48" s="88" t="str">
        <f t="shared" ref="Z48:Z50" si="32">VLOOKUP(Y48,dersler,2,FALSE)</f>
        <v>Endüstri Mühendisliği Stajı I</v>
      </c>
      <c r="AA48" s="88" t="str">
        <f>VLOOKUP(Y48,dersler,3,FALSE)</f>
        <v>Dr. Öğr. Üyesi Şura TOPTANCI</v>
      </c>
      <c r="AB48" s="87"/>
    </row>
    <row r="49" spans="2:28">
      <c r="B49" s="11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158</v>
      </c>
      <c r="U49" s="70"/>
      <c r="V49" s="71"/>
      <c r="W49" s="42"/>
      <c r="Y49" s="87" t="s">
        <v>91</v>
      </c>
      <c r="Z49" s="88" t="str">
        <f t="shared" si="32"/>
        <v>Endüstri Mühendisliği Stajı II</v>
      </c>
      <c r="AA49" s="88" t="str">
        <f t="shared" ref="AA49" si="33">VLOOKUP(Y49,dersler,3,FALSE)</f>
        <v>Dr. Öğr. Üyesi Zeynep İdil ERZURUM ÇİÇEK</v>
      </c>
      <c r="AB49" s="87"/>
    </row>
    <row r="50" spans="2:28">
      <c r="B50" s="11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158</v>
      </c>
      <c r="U50" s="73"/>
      <c r="V50" s="72"/>
      <c r="W50" s="46"/>
      <c r="Y50" s="87" t="s">
        <v>146</v>
      </c>
      <c r="Z50" s="88" t="str">
        <f t="shared" si="32"/>
        <v xml:space="preserve">Endüstri Mühendisliği Bitirme Projesi I </v>
      </c>
      <c r="AA50" s="88"/>
      <c r="AB50" s="87" t="str">
        <f t="shared" ref="AB50" si="34">IF(VLOOKUP(Y50,dersler,5,FALSE)&lt;&gt;0,VLOOKUP(Y50,dersler,5,FALSE),"")</f>
        <v/>
      </c>
    </row>
    <row r="51" spans="2:28" ht="12.75" customHeight="1">
      <c r="B51" s="11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147</v>
      </c>
      <c r="Z51" s="88" t="str">
        <f>VLOOKUP(Y51,dersler,2,FALSE)</f>
        <v>Endüstri Mühendisliği Bitirme Projesi II</v>
      </c>
      <c r="AA51" s="88"/>
      <c r="AB51" s="87" t="str">
        <f>IF(VLOOKUP(Y51,dersler,5,FALSE)&lt;&gt;0,VLOOKUP(Y51,dersler,5,FALSE),"")</f>
        <v/>
      </c>
    </row>
    <row r="52" spans="2:28">
      <c r="B52" s="11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64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/>
      <c r="R52" s="42"/>
      <c r="S52" s="11">
        <v>0.375</v>
      </c>
      <c r="T52" s="77"/>
      <c r="U52" s="42"/>
      <c r="V52" s="77"/>
      <c r="W52" s="35"/>
    </row>
    <row r="53" spans="2:28">
      <c r="B53" s="11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64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77" t="s">
        <v>77</v>
      </c>
      <c r="R53" s="42" t="str">
        <f>IF(VLOOKUP(Q53,dersler,5,FALSE)&lt;&gt;0,RIGHT(VLOOKUP(Q53,dersler,5,FALSE),2),"")</f>
        <v>D5</v>
      </c>
      <c r="S53" s="11">
        <v>0.41666666666666702</v>
      </c>
      <c r="T53" s="77" t="s">
        <v>56</v>
      </c>
      <c r="U53" s="42" t="str">
        <f>IF(VLOOKUP(T53,dersler,5,FALSE)&lt;&gt;0,RIGHT(VLOOKUP(T53,dersler,5,FALSE),2),"")</f>
        <v>D1</v>
      </c>
      <c r="V53" s="77" t="s">
        <v>124</v>
      </c>
      <c r="W53" s="42" t="str">
        <f>IF(VLOOKUP(V53,dersler,5,FALSE)&lt;&gt;0,RIGHT(VLOOKUP(V53,dersler,5,FALSE),2),"")</f>
        <v>D5</v>
      </c>
    </row>
    <row r="54" spans="2:28">
      <c r="B54" s="117"/>
      <c r="C54" s="11">
        <v>0.45833333333333298</v>
      </c>
      <c r="D54" s="3">
        <v>0.48958333333333298</v>
      </c>
      <c r="E54" s="51" t="s">
        <v>52</v>
      </c>
      <c r="F54" s="35"/>
      <c r="G54" s="36"/>
      <c r="H54" s="20"/>
      <c r="I54" s="11">
        <v>0.45833333333333298</v>
      </c>
      <c r="J54" s="69" t="s">
        <v>63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77" t="s">
        <v>77</v>
      </c>
      <c r="R54" s="42" t="str">
        <f>IF(VLOOKUP(Q54,dersler,5,FALSE)&lt;&gt;0,RIGHT(VLOOKUP(Q54,dersler,5,FALSE),2),"")</f>
        <v>D5</v>
      </c>
      <c r="S54" s="11">
        <v>0.45833333333333298</v>
      </c>
      <c r="T54" s="77" t="s">
        <v>56</v>
      </c>
      <c r="U54" s="42" t="str">
        <f>IF(VLOOKUP(T54,dersler,5,FALSE)&lt;&gt;0,RIGHT(VLOOKUP(T54,dersler,5,FALSE),2),"")</f>
        <v>D1</v>
      </c>
      <c r="V54" s="77" t="s">
        <v>124</v>
      </c>
      <c r="W54" s="42" t="str">
        <f>IF(VLOOKUP(V54,dersler,5,FALSE)&lt;&gt;0,RIGHT(VLOOKUP(V54,dersler,5,FALSE),2),"")</f>
        <v>D5</v>
      </c>
    </row>
    <row r="55" spans="2:28">
      <c r="B55" s="117"/>
      <c r="C55" s="11">
        <v>0.5</v>
      </c>
      <c r="D55" s="3">
        <v>0.53125</v>
      </c>
      <c r="E55" s="51" t="s">
        <v>52</v>
      </c>
      <c r="F55" s="35"/>
      <c r="G55" s="36"/>
      <c r="H55" s="20"/>
      <c r="I55" s="11">
        <v>0.5</v>
      </c>
      <c r="J55" s="69" t="s">
        <v>63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77" t="s">
        <v>77</v>
      </c>
      <c r="R55" s="42" t="str">
        <f>IF(VLOOKUP(Q55,dersler,5,FALSE)&lt;&gt;0,RIGHT(VLOOKUP(Q55,dersler,5,FALSE),2),"")</f>
        <v>D5</v>
      </c>
      <c r="S55" s="11">
        <v>0.5</v>
      </c>
      <c r="T55" s="77" t="s">
        <v>56</v>
      </c>
      <c r="U55" s="42" t="str">
        <f>IF(VLOOKUP(T55,dersler,5,FALSE)&lt;&gt;0,RIGHT(VLOOKUP(T55,dersler,5,FALSE),2),"")</f>
        <v>D1</v>
      </c>
      <c r="V55" s="77" t="s">
        <v>124</v>
      </c>
      <c r="W55" s="42" t="str">
        <f>IF(VLOOKUP(V55,dersler,5,FALSE)&lt;&gt;0,RIGHT(VLOOKUP(V55,dersler,5,FALSE),2),"")</f>
        <v>D5</v>
      </c>
    </row>
    <row r="56" spans="2:28">
      <c r="B56" s="11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>
      <c r="B57" s="117"/>
      <c r="C57" s="11">
        <v>0.58333333333333304</v>
      </c>
      <c r="D57" s="3">
        <v>0.61458333333333304</v>
      </c>
      <c r="E57" s="34" t="s">
        <v>166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152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</row>
    <row r="58" spans="2:28" ht="16">
      <c r="B58" s="117"/>
      <c r="C58" s="11">
        <v>0.625</v>
      </c>
      <c r="D58" s="3">
        <v>0.65625</v>
      </c>
      <c r="E58" s="34" t="s">
        <v>166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152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AA58" s="99"/>
    </row>
    <row r="59" spans="2:28" ht="16">
      <c r="B59" s="117"/>
      <c r="C59" s="11">
        <v>0.66666666666666596</v>
      </c>
      <c r="D59" s="3">
        <v>0.69791666666666596</v>
      </c>
      <c r="E59" s="34" t="s">
        <v>166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152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Z59" s="100"/>
      <c r="AA59" s="99"/>
    </row>
    <row r="60" spans="2:28">
      <c r="B60" s="11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13" t="s">
        <v>17</v>
      </c>
      <c r="Z60" s="57" t="s">
        <v>15</v>
      </c>
    </row>
    <row r="61" spans="2:28">
      <c r="B61" s="11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Y61" s="14" t="s">
        <v>17</v>
      </c>
      <c r="Z61" s="57" t="s">
        <v>14</v>
      </c>
    </row>
    <row r="62" spans="2:28">
      <c r="B62" s="11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55" t="s">
        <v>17</v>
      </c>
      <c r="Z62" s="57" t="s">
        <v>16</v>
      </c>
    </row>
    <row r="63" spans="2:28" ht="16" customHeight="1">
      <c r="B63" s="11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147</v>
      </c>
      <c r="U63" s="68"/>
      <c r="V63" s="67"/>
      <c r="W63" s="40"/>
      <c r="Y63" s="56" t="s">
        <v>17</v>
      </c>
      <c r="Z63" s="82" t="s">
        <v>28</v>
      </c>
    </row>
    <row r="64" spans="2:28" ht="16">
      <c r="B64" s="11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147</v>
      </c>
      <c r="U64" s="70"/>
      <c r="V64" s="71"/>
      <c r="W64" s="42"/>
      <c r="Z64" s="100"/>
    </row>
    <row r="65" spans="2:23">
      <c r="B65" s="11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147</v>
      </c>
      <c r="U65" s="70"/>
      <c r="V65" s="71"/>
      <c r="W65" s="42"/>
    </row>
    <row r="66" spans="2:23">
      <c r="B66" s="11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147</v>
      </c>
      <c r="U66" s="70"/>
      <c r="V66" s="71"/>
      <c r="W66" s="42"/>
    </row>
    <row r="67" spans="2:23">
      <c r="B67" s="11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147</v>
      </c>
      <c r="U67" s="70"/>
      <c r="V67" s="71"/>
      <c r="W67" s="42"/>
    </row>
    <row r="68" spans="2:23">
      <c r="B68" s="11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146</v>
      </c>
      <c r="U68" s="70"/>
      <c r="V68" s="71"/>
      <c r="W68" s="42"/>
    </row>
    <row r="69" spans="2:23">
      <c r="B69" s="11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146</v>
      </c>
      <c r="U69" s="70"/>
      <c r="V69" s="71"/>
      <c r="W69" s="42"/>
    </row>
    <row r="70" spans="2:23">
      <c r="B70" s="11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146</v>
      </c>
      <c r="U70" s="70"/>
      <c r="V70" s="71"/>
      <c r="W70" s="42"/>
    </row>
    <row r="71" spans="2:23">
      <c r="B71" s="11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146</v>
      </c>
      <c r="U71" s="70"/>
      <c r="V71" s="71"/>
      <c r="W71" s="42"/>
    </row>
    <row r="72" spans="2:23">
      <c r="B72" s="11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90</v>
      </c>
      <c r="U72" s="70"/>
      <c r="V72" s="71"/>
      <c r="W72" s="42"/>
    </row>
    <row r="73" spans="2:23">
      <c r="B73" s="11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90</v>
      </c>
      <c r="U73" s="42"/>
      <c r="V73" s="43"/>
      <c r="W73" s="42"/>
    </row>
    <row r="74" spans="2:23">
      <c r="B74" s="114"/>
      <c r="C74" s="8">
        <v>0.79166666666666696</v>
      </c>
      <c r="D74" s="101"/>
      <c r="E74" s="102"/>
      <c r="F74" s="103"/>
      <c r="G74" s="104"/>
      <c r="H74" s="103"/>
      <c r="I74" s="8">
        <v>0.79166666666666696</v>
      </c>
      <c r="J74" s="104"/>
      <c r="K74" s="103"/>
      <c r="L74" s="104"/>
      <c r="M74" s="103"/>
      <c r="N74" s="8">
        <v>0.79166666666666696</v>
      </c>
      <c r="O74" s="105"/>
      <c r="P74" s="106"/>
      <c r="Q74" s="105"/>
      <c r="R74" s="106"/>
      <c r="S74" s="8">
        <v>0.79166666666666696</v>
      </c>
      <c r="T74" s="86" t="s">
        <v>91</v>
      </c>
      <c r="U74" s="106"/>
      <c r="V74" s="105"/>
      <c r="W74" s="106"/>
    </row>
    <row r="75" spans="2:23">
      <c r="B75" s="11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91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">
    <cfRule type="expression" dxfId="244" priority="441" stopIfTrue="1">
      <formula>$F3=1</formula>
    </cfRule>
  </conditionalFormatting>
  <conditionalFormatting sqref="E3 E6:E11 E14:E51 T4:T38 J3:J75 L8:L59 V28:V61 T40:T46 Q41:Q43 T49:T75 E54:E75 Q3:Q39 O3:O75">
    <cfRule type="notContainsBlanks" dxfId="243" priority="442">
      <formula>LEN(TRIM(E3))&gt;0</formula>
    </cfRule>
  </conditionalFormatting>
  <conditionalFormatting sqref="E4:E5">
    <cfRule type="notContainsBlanks" dxfId="242" priority="177">
      <formula>LEN(TRIM(E4))&gt;0</formula>
    </cfRule>
  </conditionalFormatting>
  <conditionalFormatting sqref="E11">
    <cfRule type="expression" dxfId="241" priority="1850" stopIfTrue="1">
      <formula>$F12=1</formula>
    </cfRule>
  </conditionalFormatting>
  <conditionalFormatting sqref="E12:E13">
    <cfRule type="notContainsBlanks" dxfId="240" priority="175">
      <formula>LEN(TRIM(E12))&gt;0</formula>
    </cfRule>
  </conditionalFormatting>
  <conditionalFormatting sqref="E14">
    <cfRule type="expression" dxfId="239" priority="1836" stopIfTrue="1">
      <formula>$F14=1</formula>
    </cfRule>
  </conditionalFormatting>
  <conditionalFormatting sqref="E16:E18">
    <cfRule type="expression" dxfId="238" priority="1618" stopIfTrue="1">
      <formula>$F17=1</formula>
    </cfRule>
  </conditionalFormatting>
  <conditionalFormatting sqref="E21:E22">
    <cfRule type="expression" dxfId="237" priority="1896" stopIfTrue="1">
      <formula>$F4=1</formula>
    </cfRule>
  </conditionalFormatting>
  <conditionalFormatting sqref="E35:E36">
    <cfRule type="expression" dxfId="236" priority="176" stopIfTrue="1">
      <formula>$F18=1</formula>
    </cfRule>
  </conditionalFormatting>
  <conditionalFormatting sqref="E52:E53">
    <cfRule type="containsText" dxfId="235" priority="33" operator="containsText" text="L2">
      <formula>NOT(ISERROR(SEARCH("L2",E52)))</formula>
    </cfRule>
    <cfRule type="containsText" dxfId="234" priority="34" operator="containsText" text="D8">
      <formula>NOT(ISERROR(SEARCH("D8",E52)))</formula>
    </cfRule>
    <cfRule type="containsText" dxfId="233" priority="35" operator="containsText" text="D7">
      <formula>NOT(ISERROR(SEARCH("D7",E52)))</formula>
    </cfRule>
    <cfRule type="containsText" dxfId="232" priority="36" operator="containsText" text="D6">
      <formula>NOT(ISERROR(SEARCH("D6",E52)))</formula>
    </cfRule>
    <cfRule type="containsText" dxfId="231" priority="37" operator="containsText" text="D5">
      <formula>NOT(ISERROR(SEARCH("D5",E52)))</formula>
    </cfRule>
    <cfRule type="containsText" dxfId="230" priority="38" operator="containsText" text="D4">
      <formula>NOT(ISERROR(SEARCH("D4",E52)))</formula>
    </cfRule>
    <cfRule type="containsText" dxfId="229" priority="39" operator="containsText" text="D3">
      <formula>NOT(ISERROR(SEARCH("D3",E52)))</formula>
    </cfRule>
    <cfRule type="containsText" dxfId="228" priority="40" operator="containsText" text="D2">
      <formula>NOT(ISERROR(SEARCH("D2",E52)))</formula>
    </cfRule>
    <cfRule type="containsText" dxfId="227" priority="41" operator="containsText" text="D1">
      <formula>NOT(ISERROR(SEARCH("D1",E52)))</formula>
    </cfRule>
    <cfRule type="containsText" dxfId="226" priority="42" operator="containsText" text="U.">
      <formula>NOT(ISERROR(SEARCH("U.",E52)))</formula>
    </cfRule>
  </conditionalFormatting>
  <conditionalFormatting sqref="J4:J5">
    <cfRule type="expression" dxfId="225" priority="1431" stopIfTrue="1">
      <formula>$F4=1</formula>
    </cfRule>
  </conditionalFormatting>
  <conditionalFormatting sqref="J21:J22">
    <cfRule type="expression" dxfId="224" priority="1894" stopIfTrue="1">
      <formula>#REF!=1</formula>
    </cfRule>
  </conditionalFormatting>
  <conditionalFormatting sqref="K3:K5 U3:U31 F3:F75 P17:P19 U33:U38">
    <cfRule type="containsText" dxfId="223" priority="179" operator="containsText" text="D8">
      <formula>NOT(ISERROR(SEARCH("D8",F3)))</formula>
    </cfRule>
    <cfRule type="containsText" dxfId="222" priority="180" operator="containsText" text="D7">
      <formula>NOT(ISERROR(SEARCH("D7",F3)))</formula>
    </cfRule>
    <cfRule type="containsText" dxfId="221" priority="181" operator="containsText" text="D6">
      <formula>NOT(ISERROR(SEARCH("D6",F3)))</formula>
    </cfRule>
    <cfRule type="containsText" dxfId="220" priority="182" operator="containsText" text="D5">
      <formula>NOT(ISERROR(SEARCH("D5",F3)))</formula>
    </cfRule>
    <cfRule type="containsText" dxfId="219" priority="183" operator="containsText" text="D4">
      <formula>NOT(ISERROR(SEARCH("D4",F3)))</formula>
    </cfRule>
    <cfRule type="containsText" dxfId="218" priority="184" operator="containsText" text="D3">
      <formula>NOT(ISERROR(SEARCH("D3",F3)))</formula>
    </cfRule>
    <cfRule type="containsText" dxfId="217" priority="185" operator="containsText" text="D2">
      <formula>NOT(ISERROR(SEARCH("D2",F3)))</formula>
    </cfRule>
    <cfRule type="containsText" dxfId="216" priority="186" operator="containsText" text="D1">
      <formula>NOT(ISERROR(SEARCH("D1",F3)))</formula>
    </cfRule>
    <cfRule type="containsText" dxfId="215" priority="187" operator="containsText" text="U.">
      <formula>NOT(ISERROR(SEARCH("U.",F3)))</formula>
    </cfRule>
  </conditionalFormatting>
  <conditionalFormatting sqref="K6:K7 M6:M7">
    <cfRule type="notContainsBlanks" dxfId="214" priority="230">
      <formula>LEN(TRIM(K6))&gt;0</formula>
    </cfRule>
  </conditionalFormatting>
  <conditionalFormatting sqref="K8:K22">
    <cfRule type="containsText" dxfId="213" priority="198" operator="containsText" text="L2">
      <formula>NOT(ISERROR(SEARCH("L2",K8)))</formula>
    </cfRule>
    <cfRule type="containsText" dxfId="212" priority="199" operator="containsText" text="D8">
      <formula>NOT(ISERROR(SEARCH("D8",K8)))</formula>
    </cfRule>
    <cfRule type="containsText" dxfId="211" priority="200" operator="containsText" text="D7">
      <formula>NOT(ISERROR(SEARCH("D7",K8)))</formula>
    </cfRule>
    <cfRule type="containsText" dxfId="210" priority="201" operator="containsText" text="D6">
      <formula>NOT(ISERROR(SEARCH("D6",K8)))</formula>
    </cfRule>
    <cfRule type="containsText" dxfId="209" priority="202" operator="containsText" text="D5">
      <formula>NOT(ISERROR(SEARCH("D5",K8)))</formula>
    </cfRule>
    <cfRule type="containsText" dxfId="208" priority="203" operator="containsText" text="D4">
      <formula>NOT(ISERROR(SEARCH("D4",K8)))</formula>
    </cfRule>
    <cfRule type="containsText" dxfId="207" priority="204" operator="containsText" text="D3">
      <formula>NOT(ISERROR(SEARCH("D3",K8)))</formula>
    </cfRule>
    <cfRule type="containsText" dxfId="206" priority="205" operator="containsText" text="D2">
      <formula>NOT(ISERROR(SEARCH("D2",K8)))</formula>
    </cfRule>
    <cfRule type="containsText" dxfId="205" priority="206" operator="containsText" text="D1">
      <formula>NOT(ISERROR(SEARCH("D1",K8)))</formula>
    </cfRule>
    <cfRule type="containsText" dxfId="204" priority="207" operator="containsText" text="U.">
      <formula>NOT(ISERROR(SEARCH("U.",K8)))</formula>
    </cfRule>
  </conditionalFormatting>
  <conditionalFormatting sqref="K23:K75 P17:P19 W24:W75 W3:W20 H3:H75 R9:R11">
    <cfRule type="containsText" dxfId="203" priority="609" operator="containsText" text="L2">
      <formula>NOT(ISERROR(SEARCH("L2",H3)))</formula>
    </cfRule>
  </conditionalFormatting>
  <conditionalFormatting sqref="K30:K31">
    <cfRule type="containsText" dxfId="202" priority="399" operator="containsText" text="L2">
      <formula>NOT(ISERROR(SEARCH("L2",K30)))</formula>
    </cfRule>
    <cfRule type="containsText" dxfId="201" priority="400" operator="containsText" text="D8">
      <formula>NOT(ISERROR(SEARCH("D8",K30)))</formula>
    </cfRule>
    <cfRule type="containsText" dxfId="200" priority="401" operator="containsText" text="D7">
      <formula>NOT(ISERROR(SEARCH("D7",K30)))</formula>
    </cfRule>
    <cfRule type="containsText" dxfId="199" priority="402" operator="containsText" text="D6">
      <formula>NOT(ISERROR(SEARCH("D6",K30)))</formula>
    </cfRule>
    <cfRule type="containsText" dxfId="198" priority="403" operator="containsText" text="D5">
      <formula>NOT(ISERROR(SEARCH("D5",K30)))</formula>
    </cfRule>
    <cfRule type="containsText" dxfId="197" priority="404" operator="containsText" text="D4">
      <formula>NOT(ISERROR(SEARCH("D4",K30)))</formula>
    </cfRule>
    <cfRule type="containsText" dxfId="196" priority="405" operator="containsText" text="D3">
      <formula>NOT(ISERROR(SEARCH("D3",K30)))</formula>
    </cfRule>
    <cfRule type="containsText" dxfId="195" priority="406" operator="containsText" text="D2">
      <formula>NOT(ISERROR(SEARCH("D2",K30)))</formula>
    </cfRule>
    <cfRule type="containsText" dxfId="194" priority="407" operator="containsText" text="D1">
      <formula>NOT(ISERROR(SEARCH("D1",K30)))</formula>
    </cfRule>
    <cfRule type="containsText" dxfId="193" priority="408" operator="containsText" text="U.">
      <formula>NOT(ISERROR(SEARCH("U.",K30)))</formula>
    </cfRule>
  </conditionalFormatting>
  <conditionalFormatting sqref="K45:K46">
    <cfRule type="containsText" dxfId="192" priority="589" operator="containsText" text="L2">
      <formula>NOT(ISERROR(SEARCH("L2",K45)))</formula>
    </cfRule>
    <cfRule type="containsText" dxfId="191" priority="590" operator="containsText" text="D8">
      <formula>NOT(ISERROR(SEARCH("D8",K45)))</formula>
    </cfRule>
    <cfRule type="containsText" dxfId="190" priority="591" operator="containsText" text="D7">
      <formula>NOT(ISERROR(SEARCH("D7",K45)))</formula>
    </cfRule>
    <cfRule type="containsText" dxfId="189" priority="592" operator="containsText" text="D6">
      <formula>NOT(ISERROR(SEARCH("D6",K45)))</formula>
    </cfRule>
    <cfRule type="containsText" dxfId="188" priority="593" operator="containsText" text="D5">
      <formula>NOT(ISERROR(SEARCH("D5",K45)))</formula>
    </cfRule>
    <cfRule type="containsText" dxfId="187" priority="594" operator="containsText" text="D4">
      <formula>NOT(ISERROR(SEARCH("D4",K45)))</formula>
    </cfRule>
    <cfRule type="containsText" dxfId="186" priority="595" operator="containsText" text="D3">
      <formula>NOT(ISERROR(SEARCH("D3",K45)))</formula>
    </cfRule>
    <cfRule type="containsText" dxfId="185" priority="596" operator="containsText" text="D2">
      <formula>NOT(ISERROR(SEARCH("D2",K45)))</formula>
    </cfRule>
    <cfRule type="containsText" dxfId="184" priority="597" operator="containsText" text="D1">
      <formula>NOT(ISERROR(SEARCH("D1",K45)))</formula>
    </cfRule>
    <cfRule type="containsText" dxfId="183" priority="598" operator="containsText" text="U.">
      <formula>NOT(ISERROR(SEARCH("U.",K45)))</formula>
    </cfRule>
  </conditionalFormatting>
  <conditionalFormatting sqref="K52:K53">
    <cfRule type="containsText" dxfId="182" priority="579" operator="containsText" text="L2">
      <formula>NOT(ISERROR(SEARCH("L2",K52)))</formula>
    </cfRule>
    <cfRule type="containsText" dxfId="181" priority="580" operator="containsText" text="D8">
      <formula>NOT(ISERROR(SEARCH("D8",K52)))</formula>
    </cfRule>
    <cfRule type="containsText" dxfId="180" priority="581" operator="containsText" text="D7">
      <formula>NOT(ISERROR(SEARCH("D7",K52)))</formula>
    </cfRule>
    <cfRule type="containsText" dxfId="179" priority="582" operator="containsText" text="D6">
      <formula>NOT(ISERROR(SEARCH("D6",K52)))</formula>
    </cfRule>
    <cfRule type="containsText" dxfId="178" priority="583" operator="containsText" text="D5">
      <formula>NOT(ISERROR(SEARCH("D5",K52)))</formula>
    </cfRule>
    <cfRule type="containsText" dxfId="177" priority="584" operator="containsText" text="D4">
      <formula>NOT(ISERROR(SEARCH("D4",K52)))</formula>
    </cfRule>
    <cfRule type="containsText" dxfId="176" priority="585" operator="containsText" text="D3">
      <formula>NOT(ISERROR(SEARCH("D3",K52)))</formula>
    </cfRule>
    <cfRule type="containsText" dxfId="175" priority="586" operator="containsText" text="D2">
      <formula>NOT(ISERROR(SEARCH("D2",K52)))</formula>
    </cfRule>
    <cfRule type="containsText" dxfId="174" priority="587" operator="containsText" text="D1">
      <formula>NOT(ISERROR(SEARCH("D1",K52)))</formula>
    </cfRule>
    <cfRule type="containsText" dxfId="173" priority="588" operator="containsText" text="U.">
      <formula>NOT(ISERROR(SEARCH("U.",K52)))</formula>
    </cfRule>
  </conditionalFormatting>
  <conditionalFormatting sqref="L3:L5">
    <cfRule type="notContainsBlanks" dxfId="172" priority="629">
      <formula>LEN(TRIM(L3))&gt;0</formula>
    </cfRule>
  </conditionalFormatting>
  <conditionalFormatting sqref="L6:L7">
    <cfRule type="containsText" dxfId="171" priority="231" operator="containsText" text="L2">
      <formula>NOT(ISERROR(SEARCH("L2",L6)))</formula>
    </cfRule>
    <cfRule type="containsText" dxfId="170" priority="232" operator="containsText" text="D8">
      <formula>NOT(ISERROR(SEARCH("D8",L6)))</formula>
    </cfRule>
    <cfRule type="containsText" dxfId="169" priority="233" operator="containsText" text="D7">
      <formula>NOT(ISERROR(SEARCH("D7",L6)))</formula>
    </cfRule>
    <cfRule type="containsText" dxfId="168" priority="234" operator="containsText" text="D6">
      <formula>NOT(ISERROR(SEARCH("D6",L6)))</formula>
    </cfRule>
    <cfRule type="containsText" dxfId="167" priority="235" operator="containsText" text="D5">
      <formula>NOT(ISERROR(SEARCH("D5",L6)))</formula>
    </cfRule>
    <cfRule type="containsText" dxfId="166" priority="236" operator="containsText" text="D4">
      <formula>NOT(ISERROR(SEARCH("D4",L6)))</formula>
    </cfRule>
    <cfRule type="containsText" dxfId="165" priority="237" operator="containsText" text="D3">
      <formula>NOT(ISERROR(SEARCH("D3",L6)))</formula>
    </cfRule>
    <cfRule type="containsText" dxfId="164" priority="238" operator="containsText" text="D2">
      <formula>NOT(ISERROR(SEARCH("D2",L6)))</formula>
    </cfRule>
    <cfRule type="containsText" dxfId="163" priority="239" operator="containsText" text="D1">
      <formula>NOT(ISERROR(SEARCH("D1",L6)))</formula>
    </cfRule>
    <cfRule type="containsText" dxfId="162" priority="240" operator="containsText" text="U.">
      <formula>NOT(ISERROR(SEARCH("U.",L6)))</formula>
    </cfRule>
  </conditionalFormatting>
  <conditionalFormatting sqref="M3:M5 M8:M75 P45:P51 P57:P75">
    <cfRule type="containsText" dxfId="161" priority="369" operator="containsText" text="L2">
      <formula>NOT(ISERROR(SEARCH("L2",M3)))</formula>
    </cfRule>
    <cfRule type="containsText" dxfId="160" priority="370" operator="containsText" text="D8">
      <formula>NOT(ISERROR(SEARCH("D8",M3)))</formula>
    </cfRule>
    <cfRule type="containsText" dxfId="159" priority="371" operator="containsText" text="D7">
      <formula>NOT(ISERROR(SEARCH("D7",M3)))</formula>
    </cfRule>
    <cfRule type="containsText" dxfId="158" priority="372" operator="containsText" text="D6">
      <formula>NOT(ISERROR(SEARCH("D6",M3)))</formula>
    </cfRule>
    <cfRule type="containsText" dxfId="157" priority="373" operator="containsText" text="D5">
      <formula>NOT(ISERROR(SEARCH("D5",M3)))</formula>
    </cfRule>
    <cfRule type="containsText" dxfId="156" priority="374" operator="containsText" text="D4">
      <formula>NOT(ISERROR(SEARCH("D4",M3)))</formula>
    </cfRule>
    <cfRule type="containsText" dxfId="155" priority="375" operator="containsText" text="D3">
      <formula>NOT(ISERROR(SEARCH("D3",M3)))</formula>
    </cfRule>
    <cfRule type="containsText" dxfId="154" priority="376" operator="containsText" text="D2">
      <formula>NOT(ISERROR(SEARCH("D2",M3)))</formula>
    </cfRule>
    <cfRule type="containsText" dxfId="153" priority="377" operator="containsText" text="D1">
      <formula>NOT(ISERROR(SEARCH("D1",M3)))</formula>
    </cfRule>
    <cfRule type="containsText" dxfId="152" priority="378" operator="containsText" text="U.">
      <formula>NOT(ISERROR(SEARCH("U.",M3)))</formula>
    </cfRule>
  </conditionalFormatting>
  <conditionalFormatting sqref="O4">
    <cfRule type="expression" dxfId="151" priority="495" stopIfTrue="1">
      <formula>$F4=1</formula>
    </cfRule>
  </conditionalFormatting>
  <conditionalFormatting sqref="P3:P43 W33:W35 G45:G49">
    <cfRule type="containsText" dxfId="150" priority="358" operator="containsText" text="D8">
      <formula>NOT(ISERROR(SEARCH("D8",G3)))</formula>
    </cfRule>
    <cfRule type="containsText" dxfId="149" priority="359" operator="containsText" text="D7">
      <formula>NOT(ISERROR(SEARCH("D7",G3)))</formula>
    </cfRule>
    <cfRule type="containsText" dxfId="148" priority="360" operator="containsText" text="D6">
      <formula>NOT(ISERROR(SEARCH("D6",G3)))</formula>
    </cfRule>
    <cfRule type="containsText" dxfId="147" priority="361" operator="containsText" text="D5">
      <formula>NOT(ISERROR(SEARCH("D5",G3)))</formula>
    </cfRule>
    <cfRule type="containsText" dxfId="146" priority="362" operator="containsText" text="D4">
      <formula>NOT(ISERROR(SEARCH("D4",G3)))</formula>
    </cfRule>
    <cfRule type="containsText" dxfId="145" priority="363" operator="containsText" text="D3">
      <formula>NOT(ISERROR(SEARCH("D3",G3)))</formula>
    </cfRule>
    <cfRule type="containsText" dxfId="144" priority="364" operator="containsText" text="D2">
      <formula>NOT(ISERROR(SEARCH("D2",G3)))</formula>
    </cfRule>
    <cfRule type="containsText" dxfId="143" priority="365" operator="containsText" text="D1">
      <formula>NOT(ISERROR(SEARCH("D1",G3)))</formula>
    </cfRule>
    <cfRule type="containsText" dxfId="142" priority="366" operator="containsText" text="U.">
      <formula>NOT(ISERROR(SEARCH("U.",G3)))</formula>
    </cfRule>
  </conditionalFormatting>
  <conditionalFormatting sqref="P3:P43 W33:W35 U40:U46 G45:G49">
    <cfRule type="containsText" dxfId="141" priority="357" operator="containsText" text="L2">
      <formula>NOT(ISERROR(SEARCH("L2",G3)))</formula>
    </cfRule>
  </conditionalFormatting>
  <conditionalFormatting sqref="P52:P56">
    <cfRule type="notContainsBlanks" dxfId="140" priority="229">
      <formula>LEN(TRIM(P52))&gt;0</formula>
    </cfRule>
  </conditionalFormatting>
  <conditionalFormatting sqref="P44:Q44 Q45:Q48">
    <cfRule type="containsText" dxfId="139" priority="1502" operator="containsText" text="L2">
      <formula>NOT(ISERROR(SEARCH("L2",P44)))</formula>
    </cfRule>
    <cfRule type="containsText" dxfId="138" priority="1503" operator="containsText" text="D8">
      <formula>NOT(ISERROR(SEARCH("D8",P44)))</formula>
    </cfRule>
    <cfRule type="containsText" dxfId="137" priority="1504" operator="containsText" text="D7">
      <formula>NOT(ISERROR(SEARCH("D7",P44)))</formula>
    </cfRule>
    <cfRule type="containsText" dxfId="136" priority="1505" operator="containsText" text="D6">
      <formula>NOT(ISERROR(SEARCH("D6",P44)))</formula>
    </cfRule>
    <cfRule type="containsText" dxfId="135" priority="1506" operator="containsText" text="D5">
      <formula>NOT(ISERROR(SEARCH("D5",P44)))</formula>
    </cfRule>
    <cfRule type="containsText" dxfId="134" priority="1507" operator="containsText" text="D4">
      <formula>NOT(ISERROR(SEARCH("D4",P44)))</formula>
    </cfRule>
    <cfRule type="containsText" dxfId="133" priority="1508" operator="containsText" text="D3">
      <formula>NOT(ISERROR(SEARCH("D3",P44)))</formula>
    </cfRule>
    <cfRule type="containsText" dxfId="132" priority="1509" operator="containsText" text="D2">
      <formula>NOT(ISERROR(SEARCH("D2",P44)))</formula>
    </cfRule>
    <cfRule type="containsText" dxfId="131" priority="1510" operator="containsText" text="D1">
      <formula>NOT(ISERROR(SEARCH("D1",P44)))</formula>
    </cfRule>
    <cfRule type="containsText" dxfId="130" priority="1511" operator="containsText" text="U.">
      <formula>NOT(ISERROR(SEARCH("U.",P44)))</formula>
    </cfRule>
  </conditionalFormatting>
  <conditionalFormatting sqref="Q40">
    <cfRule type="containsText" dxfId="129" priority="219" operator="containsText" text="L2">
      <formula>NOT(ISERROR(SEARCH("L2",Q40)))</formula>
    </cfRule>
    <cfRule type="containsText" dxfId="128" priority="220" operator="containsText" text="D8">
      <formula>NOT(ISERROR(SEARCH("D8",Q40)))</formula>
    </cfRule>
    <cfRule type="containsText" dxfId="127" priority="221" operator="containsText" text="D7">
      <formula>NOT(ISERROR(SEARCH("D7",Q40)))</formula>
    </cfRule>
    <cfRule type="containsText" dxfId="126" priority="222" operator="containsText" text="D6">
      <formula>NOT(ISERROR(SEARCH("D6",Q40)))</formula>
    </cfRule>
    <cfRule type="containsText" dxfId="125" priority="223" operator="containsText" text="D5">
      <formula>NOT(ISERROR(SEARCH("D5",Q40)))</formula>
    </cfRule>
    <cfRule type="containsText" dxfId="124" priority="224" operator="containsText" text="D4">
      <formula>NOT(ISERROR(SEARCH("D4",Q40)))</formula>
    </cfRule>
    <cfRule type="containsText" dxfId="123" priority="225" operator="containsText" text="D3">
      <formula>NOT(ISERROR(SEARCH("D3",Q40)))</formula>
    </cfRule>
    <cfRule type="containsText" dxfId="122" priority="226" operator="containsText" text="D2">
      <formula>NOT(ISERROR(SEARCH("D2",Q40)))</formula>
    </cfRule>
    <cfRule type="containsText" dxfId="121" priority="227" operator="containsText" text="D1">
      <formula>NOT(ISERROR(SEARCH("D1",Q40)))</formula>
    </cfRule>
    <cfRule type="containsText" dxfId="120" priority="228" operator="containsText" text="U.">
      <formula>NOT(ISERROR(SEARCH("U.",Q40)))</formula>
    </cfRule>
  </conditionalFormatting>
  <conditionalFormatting sqref="Q49:Q75">
    <cfRule type="notContainsBlanks" dxfId="119" priority="153">
      <formula>LEN(TRIM(Q49))&gt;0</formula>
    </cfRule>
  </conditionalFormatting>
  <conditionalFormatting sqref="Q53:R55">
    <cfRule type="notContainsBlanks" dxfId="118" priority="154">
      <formula>LEN(TRIM(Q53))&gt;0</formula>
    </cfRule>
  </conditionalFormatting>
  <conditionalFormatting sqref="R3:R15 M8:M9 U9:U11 U33:U35 U40:U42 U49:U75">
    <cfRule type="containsText" dxfId="117" priority="833" operator="containsText" text="D7">
      <formula>NOT(ISERROR(SEARCH("D7",M3)))</formula>
    </cfRule>
    <cfRule type="containsText" dxfId="116" priority="834" operator="containsText" text="D6">
      <formula>NOT(ISERROR(SEARCH("D6",M3)))</formula>
    </cfRule>
    <cfRule type="containsText" dxfId="115" priority="835" operator="containsText" text="D5">
      <formula>NOT(ISERROR(SEARCH("D5",M3)))</formula>
    </cfRule>
    <cfRule type="containsText" dxfId="114" priority="836" operator="containsText" text="D4">
      <formula>NOT(ISERROR(SEARCH("D4",M3)))</formula>
    </cfRule>
    <cfRule type="containsText" dxfId="113" priority="837" operator="containsText" text="D3">
      <formula>NOT(ISERROR(SEARCH("D3",M3)))</formula>
    </cfRule>
    <cfRule type="containsText" dxfId="112" priority="838" operator="containsText" text="D2">
      <formula>NOT(ISERROR(SEARCH("D2",M3)))</formula>
    </cfRule>
    <cfRule type="containsText" dxfId="111" priority="839" operator="containsText" text="D1">
      <formula>NOT(ISERROR(SEARCH("D1",M3)))</formula>
    </cfRule>
    <cfRule type="containsText" dxfId="110" priority="840" operator="containsText" text="U.">
      <formula>NOT(ISERROR(SEARCH("U.",M3)))</formula>
    </cfRule>
  </conditionalFormatting>
  <conditionalFormatting sqref="R3:R15 M8:M9 U9:U11 U33:U35 U49:U75 U40:U42">
    <cfRule type="containsText" dxfId="109" priority="832" operator="containsText" text="D8">
      <formula>NOT(ISERROR(SEARCH("D8",M3)))</formula>
    </cfRule>
  </conditionalFormatting>
  <conditionalFormatting sqref="R3:R15 M8:M9 U9:U11 U33:U35 U49:U75">
    <cfRule type="containsText" dxfId="108" priority="831" operator="containsText" text="L2">
      <formula>NOT(ISERROR(SEARCH("L2",M3)))</formula>
    </cfRule>
  </conditionalFormatting>
  <conditionalFormatting sqref="R16:R75">
    <cfRule type="containsText" dxfId="107" priority="143" operator="containsText" text="L2">
      <formula>NOT(ISERROR(SEARCH("L2",R16)))</formula>
    </cfRule>
    <cfRule type="containsText" dxfId="106" priority="144" operator="containsText" text="D8">
      <formula>NOT(ISERROR(SEARCH("D8",R16)))</formula>
    </cfRule>
    <cfRule type="containsText" dxfId="105" priority="145" operator="containsText" text="D7">
      <formula>NOT(ISERROR(SEARCH("D7",R16)))</formula>
    </cfRule>
    <cfRule type="containsText" dxfId="104" priority="146" operator="containsText" text="D6">
      <formula>NOT(ISERROR(SEARCH("D6",R16)))</formula>
    </cfRule>
    <cfRule type="containsText" dxfId="103" priority="147" operator="containsText" text="D5">
      <formula>NOT(ISERROR(SEARCH("D5",R16)))</formula>
    </cfRule>
    <cfRule type="containsText" dxfId="102" priority="148" operator="containsText" text="D4">
      <formula>NOT(ISERROR(SEARCH("D4",R16)))</formula>
    </cfRule>
    <cfRule type="containsText" dxfId="101" priority="149" operator="containsText" text="D3">
      <formula>NOT(ISERROR(SEARCH("D3",R16)))</formula>
    </cfRule>
    <cfRule type="containsText" dxfId="100" priority="150" operator="containsText" text="D2">
      <formula>NOT(ISERROR(SEARCH("D2",R16)))</formula>
    </cfRule>
    <cfRule type="containsText" dxfId="99" priority="151" operator="containsText" text="D1">
      <formula>NOT(ISERROR(SEARCH("D1",R16)))</formula>
    </cfRule>
    <cfRule type="containsText" dxfId="98" priority="152" operator="containsText" text="U.">
      <formula>NOT(ISERROR(SEARCH("U.",R16)))</formula>
    </cfRule>
  </conditionalFormatting>
  <conditionalFormatting sqref="T4:T5">
    <cfRule type="expression" dxfId="97" priority="547" stopIfTrue="1">
      <formula>$F4=1</formula>
    </cfRule>
  </conditionalFormatting>
  <conditionalFormatting sqref="T18:T23">
    <cfRule type="containsText" dxfId="96" priority="2" operator="containsText" text="L2">
      <formula>NOT(ISERROR(SEARCH("L2",T18)))</formula>
    </cfRule>
    <cfRule type="containsText" dxfId="95" priority="3" operator="containsText" text="D8">
      <formula>NOT(ISERROR(SEARCH("D8",T18)))</formula>
    </cfRule>
    <cfRule type="containsText" dxfId="94" priority="4" operator="containsText" text="D7">
      <formula>NOT(ISERROR(SEARCH("D7",T18)))</formula>
    </cfRule>
    <cfRule type="containsText" dxfId="93" priority="5" operator="containsText" text="D6">
      <formula>NOT(ISERROR(SEARCH("D6",T18)))</formula>
    </cfRule>
    <cfRule type="containsText" dxfId="92" priority="6" operator="containsText" text="D5">
      <formula>NOT(ISERROR(SEARCH("D5",T18)))</formula>
    </cfRule>
    <cfRule type="containsText" dxfId="91" priority="7" operator="containsText" text="D4">
      <formula>NOT(ISERROR(SEARCH("D4",T18)))</formula>
    </cfRule>
    <cfRule type="containsText" dxfId="90" priority="8" operator="containsText" text="D3">
      <formula>NOT(ISERROR(SEARCH("D3",T18)))</formula>
    </cfRule>
    <cfRule type="containsText" dxfId="89" priority="9" operator="containsText" text="D2">
      <formula>NOT(ISERROR(SEARCH("D2",T18)))</formula>
    </cfRule>
    <cfRule type="containsText" dxfId="88" priority="10" operator="containsText" text="D1">
      <formula>NOT(ISERROR(SEARCH("D1",T18)))</formula>
    </cfRule>
    <cfRule type="containsText" dxfId="87" priority="11" operator="containsText" text="U.">
      <formula>NOT(ISERROR(SEARCH("U.",T18)))</formula>
    </cfRule>
  </conditionalFormatting>
  <conditionalFormatting sqref="T45:T46">
    <cfRule type="expression" dxfId="86" priority="1919" stopIfTrue="1">
      <formula>#REF!=1</formula>
    </cfRule>
  </conditionalFormatting>
  <conditionalFormatting sqref="T18:U20">
    <cfRule type="notContainsBlanks" dxfId="85" priority="32">
      <formula>LEN(TRIM(T18))&gt;0</formula>
    </cfRule>
  </conditionalFormatting>
  <conditionalFormatting sqref="T21:U23 G3:G44 G50:G75 L61:L75">
    <cfRule type="notContainsBlanks" dxfId="84" priority="1420">
      <formula>LEN(TRIM(G3))&gt;0</formula>
    </cfRule>
  </conditionalFormatting>
  <conditionalFormatting sqref="U3:U31 K3:K5 F3:F75 P17:P19 U33:U38">
    <cfRule type="containsText" dxfId="83" priority="178" operator="containsText" text="L2">
      <formula>NOT(ISERROR(SEARCH("L2",F3)))</formula>
    </cfRule>
  </conditionalFormatting>
  <conditionalFormatting sqref="U32">
    <cfRule type="notContainsBlanks" dxfId="82" priority="1">
      <formula>LEN(TRIM(U32))&gt;0</formula>
    </cfRule>
  </conditionalFormatting>
  <conditionalFormatting sqref="V3:V26">
    <cfRule type="notContainsBlanks" dxfId="81" priority="89">
      <formula>LEN(TRIM(V3))&gt;0</formula>
    </cfRule>
  </conditionalFormatting>
  <conditionalFormatting sqref="V62">
    <cfRule type="containsText" dxfId="80" priority="1702" operator="containsText" text="L2">
      <formula>NOT(ISERROR(SEARCH("L2",V62)))</formula>
    </cfRule>
    <cfRule type="containsText" dxfId="79" priority="1703" operator="containsText" text="D8">
      <formula>NOT(ISERROR(SEARCH("D8",V62)))</formula>
    </cfRule>
    <cfRule type="containsText" dxfId="78" priority="1704" operator="containsText" text="D7">
      <formula>NOT(ISERROR(SEARCH("D7",V62)))</formula>
    </cfRule>
    <cfRule type="containsText" dxfId="77" priority="1705" operator="containsText" text="D6">
      <formula>NOT(ISERROR(SEARCH("D6",V62)))</formula>
    </cfRule>
    <cfRule type="containsText" dxfId="76" priority="1706" operator="containsText" text="D5">
      <formula>NOT(ISERROR(SEARCH("D5",V62)))</formula>
    </cfRule>
    <cfRule type="containsText" dxfId="75" priority="1707" operator="containsText" text="D4">
      <formula>NOT(ISERROR(SEARCH("D4",V62)))</formula>
    </cfRule>
    <cfRule type="containsText" dxfId="74" priority="1708" operator="containsText" text="D3">
      <formula>NOT(ISERROR(SEARCH("D3",V62)))</formula>
    </cfRule>
    <cfRule type="containsText" dxfId="73" priority="1709" operator="containsText" text="D2">
      <formula>NOT(ISERROR(SEARCH("D2",V62)))</formula>
    </cfRule>
    <cfRule type="containsText" dxfId="72" priority="1710" operator="containsText" text="D1">
      <formula>NOT(ISERROR(SEARCH("D1",V62)))</formula>
    </cfRule>
    <cfRule type="containsText" dxfId="71" priority="1711" operator="containsText" text="U.">
      <formula>NOT(ISERROR(SEARCH("U.",V62)))</formula>
    </cfRule>
  </conditionalFormatting>
  <conditionalFormatting sqref="V63:V75">
    <cfRule type="notContainsBlanks" dxfId="70" priority="1845">
      <formula>LEN(TRIM(V63))&gt;0</formula>
    </cfRule>
  </conditionalFormatting>
  <conditionalFormatting sqref="V21:W23">
    <cfRule type="containsText" dxfId="69" priority="43" operator="containsText" text="L2">
      <formula>NOT(ISERROR(SEARCH("L2",V21)))</formula>
    </cfRule>
    <cfRule type="containsText" dxfId="68" priority="44" operator="containsText" text="D8">
      <formula>NOT(ISERROR(SEARCH("D8",V21)))</formula>
    </cfRule>
    <cfRule type="containsText" dxfId="67" priority="45" operator="containsText" text="D7">
      <formula>NOT(ISERROR(SEARCH("D7",V21)))</formula>
    </cfRule>
    <cfRule type="containsText" dxfId="66" priority="46" operator="containsText" text="D6">
      <formula>NOT(ISERROR(SEARCH("D6",V21)))</formula>
    </cfRule>
    <cfRule type="containsText" dxfId="65" priority="47" operator="containsText" text="D5">
      <formula>NOT(ISERROR(SEARCH("D5",V21)))</formula>
    </cfRule>
    <cfRule type="containsText" dxfId="64" priority="48" operator="containsText" text="D4">
      <formula>NOT(ISERROR(SEARCH("D4",V21)))</formula>
    </cfRule>
    <cfRule type="containsText" dxfId="63" priority="49" operator="containsText" text="D3">
      <formula>NOT(ISERROR(SEARCH("D3",V21)))</formula>
    </cfRule>
    <cfRule type="containsText" dxfId="62" priority="50" operator="containsText" text="D2">
      <formula>NOT(ISERROR(SEARCH("D2",V21)))</formula>
    </cfRule>
    <cfRule type="containsText" dxfId="61" priority="51" operator="containsText" text="D1">
      <formula>NOT(ISERROR(SEARCH("D1",V21)))</formula>
    </cfRule>
    <cfRule type="containsText" dxfId="60" priority="52" operator="containsText" text="U.">
      <formula>NOT(ISERROR(SEARCH("U.",V21)))</formula>
    </cfRule>
  </conditionalFormatting>
  <conditionalFormatting sqref="W3:W20 H3:H75 R9:R11 P17:P19 K23:K75 W24:W75 U40:U46">
    <cfRule type="containsText" dxfId="59" priority="610" operator="containsText" text="D8">
      <formula>NOT(ISERROR(SEARCH("D8",H3)))</formula>
    </cfRule>
    <cfRule type="containsText" dxfId="58" priority="611" operator="containsText" text="D7">
      <formula>NOT(ISERROR(SEARCH("D7",H3)))</formula>
    </cfRule>
    <cfRule type="containsText" dxfId="57" priority="612" operator="containsText" text="D6">
      <formula>NOT(ISERROR(SEARCH("D6",H3)))</formula>
    </cfRule>
    <cfRule type="containsText" dxfId="56" priority="613" operator="containsText" text="D5">
      <formula>NOT(ISERROR(SEARCH("D5",H3)))</formula>
    </cfRule>
    <cfRule type="containsText" dxfId="55" priority="614" operator="containsText" text="D4">
      <formula>NOT(ISERROR(SEARCH("D4",H3)))</formula>
    </cfRule>
    <cfRule type="containsText" dxfId="54" priority="615" operator="containsText" text="D3">
      <formula>NOT(ISERROR(SEARCH("D3",H3)))</formula>
    </cfRule>
    <cfRule type="containsText" dxfId="53" priority="616" operator="containsText" text="D2">
      <formula>NOT(ISERROR(SEARCH("D2",H3)))</formula>
    </cfRule>
    <cfRule type="containsText" dxfId="52" priority="617" operator="containsText" text="D1">
      <formula>NOT(ISERROR(SEARCH("D1",H3)))</formula>
    </cfRule>
    <cfRule type="containsText" dxfId="51" priority="618" operator="containsText" text="U.">
      <formula>NOT(ISERROR(SEARCH("U.",H3)))</formula>
    </cfRule>
  </conditionalFormatting>
  <conditionalFormatting sqref="W17">
    <cfRule type="containsText" dxfId="50" priority="322" operator="containsText" text="L2">
      <formula>NOT(ISERROR(SEARCH("L2",W17)))</formula>
    </cfRule>
    <cfRule type="containsText" dxfId="49" priority="323" operator="containsText" text="D8">
      <formula>NOT(ISERROR(SEARCH("D8",W17)))</formula>
    </cfRule>
    <cfRule type="containsText" dxfId="48" priority="324" operator="containsText" text="D7">
      <formula>NOT(ISERROR(SEARCH("D7",W17)))</formula>
    </cfRule>
    <cfRule type="containsText" dxfId="47" priority="325" operator="containsText" text="D6">
      <formula>NOT(ISERROR(SEARCH("D6",W17)))</formula>
    </cfRule>
    <cfRule type="containsText" dxfId="46" priority="326" operator="containsText" text="D5">
      <formula>NOT(ISERROR(SEARCH("D5",W17)))</formula>
    </cfRule>
    <cfRule type="containsText" dxfId="45" priority="327" operator="containsText" text="D4">
      <formula>NOT(ISERROR(SEARCH("D4",W17)))</formula>
    </cfRule>
    <cfRule type="containsText" dxfId="44" priority="328" operator="containsText" text="D3">
      <formula>NOT(ISERROR(SEARCH("D3",W17)))</formula>
    </cfRule>
    <cfRule type="containsText" dxfId="43" priority="329" operator="containsText" text="D2">
      <formula>NOT(ISERROR(SEARCH("D2",W17)))</formula>
    </cfRule>
    <cfRule type="containsText" dxfId="42" priority="330" operator="containsText" text="D1">
      <formula>NOT(ISERROR(SEARCH("D1",W17)))</formula>
    </cfRule>
    <cfRule type="containsText" dxfId="41" priority="331" operator="containsText" text="U.">
      <formula>NOT(ISERROR(SEARCH("U.",W17)))</formula>
    </cfRule>
  </conditionalFormatting>
  <conditionalFormatting sqref="W17:W19">
    <cfRule type="containsText" dxfId="40" priority="332" operator="containsText" text="L2">
      <formula>NOT(ISERROR(SEARCH("L2",W17)))</formula>
    </cfRule>
    <cfRule type="containsText" dxfId="39" priority="333" operator="containsText" text="D8">
      <formula>NOT(ISERROR(SEARCH("D8",W17)))</formula>
    </cfRule>
    <cfRule type="containsText" dxfId="38" priority="334" operator="containsText" text="D7">
      <formula>NOT(ISERROR(SEARCH("D7",W17)))</formula>
    </cfRule>
    <cfRule type="containsText" dxfId="37" priority="335" operator="containsText" text="D6">
      <formula>NOT(ISERROR(SEARCH("D6",W17)))</formula>
    </cfRule>
    <cfRule type="containsText" dxfId="36" priority="336" operator="containsText" text="D5">
      <formula>NOT(ISERROR(SEARCH("D5",W17)))</formula>
    </cfRule>
    <cfRule type="containsText" dxfId="35" priority="337" operator="containsText" text="D4">
      <formula>NOT(ISERROR(SEARCH("D4",W17)))</formula>
    </cfRule>
    <cfRule type="containsText" dxfId="34" priority="338" operator="containsText" text="D3">
      <formula>NOT(ISERROR(SEARCH("D3",W17)))</formula>
    </cfRule>
    <cfRule type="containsText" dxfId="33" priority="339" operator="containsText" text="D2">
      <formula>NOT(ISERROR(SEARCH("D2",W17)))</formula>
    </cfRule>
    <cfRule type="containsText" dxfId="32" priority="340" operator="containsText" text="D1">
      <formula>NOT(ISERROR(SEARCH("D1",W17)))</formula>
    </cfRule>
    <cfRule type="containsText" dxfId="31" priority="341" operator="containsText" text="U.">
      <formula>NOT(ISERROR(SEARCH("U.",W17)))</formula>
    </cfRule>
  </conditionalFormatting>
  <conditionalFormatting sqref="W21:W23">
    <cfRule type="notContainsBlanks" dxfId="30" priority="53">
      <formula>LEN(TRIM(W21))&gt;0</formula>
    </cfRule>
  </conditionalFormatting>
  <conditionalFormatting sqref="W29:W31">
    <cfRule type="containsText" dxfId="29" priority="651" operator="containsText" text="L2">
      <formula>NOT(ISERROR(SEARCH("L2",W29)))</formula>
    </cfRule>
    <cfRule type="containsText" dxfId="28" priority="652" operator="containsText" text="D8">
      <formula>NOT(ISERROR(SEARCH("D8",W29)))</formula>
    </cfRule>
    <cfRule type="containsText" dxfId="27" priority="653" operator="containsText" text="D7">
      <formula>NOT(ISERROR(SEARCH("D7",W29)))</formula>
    </cfRule>
    <cfRule type="containsText" dxfId="26" priority="654" operator="containsText" text="D6">
      <formula>NOT(ISERROR(SEARCH("D6",W29)))</formula>
    </cfRule>
    <cfRule type="containsText" dxfId="25" priority="655" operator="containsText" text="D5">
      <formula>NOT(ISERROR(SEARCH("D5",W29)))</formula>
    </cfRule>
    <cfRule type="containsText" dxfId="24" priority="656" operator="containsText" text="D4">
      <formula>NOT(ISERROR(SEARCH("D4",W29)))</formula>
    </cfRule>
    <cfRule type="containsText" dxfId="23" priority="657" operator="containsText" text="D3">
      <formula>NOT(ISERROR(SEARCH("D3",W29)))</formula>
    </cfRule>
    <cfRule type="containsText" dxfId="22" priority="658" operator="containsText" text="D2">
      <formula>NOT(ISERROR(SEARCH("D2",W29)))</formula>
    </cfRule>
    <cfRule type="containsText" dxfId="21" priority="659" operator="containsText" text="D1">
      <formula>NOT(ISERROR(SEARCH("D1",W29)))</formula>
    </cfRule>
    <cfRule type="containsText" dxfId="20" priority="660" operator="containsText" text="U.">
      <formula>NOT(ISERROR(SEARCH("U.",W29)))</formula>
    </cfRule>
  </conditionalFormatting>
  <conditionalFormatting sqref="W53:W55">
    <cfRule type="containsText" dxfId="19" priority="282" operator="containsText" text="L2">
      <formula>NOT(ISERROR(SEARCH("L2",W53)))</formula>
    </cfRule>
    <cfRule type="containsText" dxfId="18" priority="283" operator="containsText" text="D8">
      <formula>NOT(ISERROR(SEARCH("D8",W53)))</formula>
    </cfRule>
    <cfRule type="containsText" dxfId="17" priority="284" operator="containsText" text="D7">
      <formula>NOT(ISERROR(SEARCH("D7",W53)))</formula>
    </cfRule>
    <cfRule type="containsText" dxfId="16" priority="285" operator="containsText" text="D6">
      <formula>NOT(ISERROR(SEARCH("D6",W53)))</formula>
    </cfRule>
    <cfRule type="containsText" dxfId="15" priority="286" operator="containsText" text="D5">
      <formula>NOT(ISERROR(SEARCH("D5",W53)))</formula>
    </cfRule>
    <cfRule type="containsText" dxfId="14" priority="287" operator="containsText" text="D4">
      <formula>NOT(ISERROR(SEARCH("D4",W53)))</formula>
    </cfRule>
    <cfRule type="containsText" dxfId="13" priority="288" operator="containsText" text="D3">
      <formula>NOT(ISERROR(SEARCH("D3",W53)))</formula>
    </cfRule>
    <cfRule type="containsText" dxfId="12" priority="289" operator="containsText" text="D2">
      <formula>NOT(ISERROR(SEARCH("D2",W53)))</formula>
    </cfRule>
    <cfRule type="containsText" dxfId="11" priority="290" operator="containsText" text="D1">
      <formula>NOT(ISERROR(SEARCH("D1",W53)))</formula>
    </cfRule>
    <cfRule type="containsText" dxfId="10" priority="291" operator="containsText" text="U.">
      <formula>NOT(ISERROR(SEARCH("U.",W53)))</formula>
    </cfRule>
    <cfRule type="containsText" dxfId="9" priority="312" operator="containsText" text="L2">
      <formula>NOT(ISERROR(SEARCH("L2",W53)))</formula>
    </cfRule>
    <cfRule type="containsText" dxfId="8" priority="313" operator="containsText" text="D8">
      <formula>NOT(ISERROR(SEARCH("D8",W53)))</formula>
    </cfRule>
    <cfRule type="containsText" dxfId="7" priority="314" operator="containsText" text="D7">
      <formula>NOT(ISERROR(SEARCH("D7",W53)))</formula>
    </cfRule>
    <cfRule type="containsText" dxfId="6" priority="315" operator="containsText" text="D6">
      <formula>NOT(ISERROR(SEARCH("D6",W53)))</formula>
    </cfRule>
    <cfRule type="containsText" dxfId="5" priority="316" operator="containsText" text="D5">
      <formula>NOT(ISERROR(SEARCH("D5",W53)))</formula>
    </cfRule>
    <cfRule type="containsText" dxfId="4" priority="317" operator="containsText" text="D4">
      <formula>NOT(ISERROR(SEARCH("D4",W53)))</formula>
    </cfRule>
    <cfRule type="containsText" dxfId="3" priority="318" operator="containsText" text="D3">
      <formula>NOT(ISERROR(SEARCH("D3",W53)))</formula>
    </cfRule>
    <cfRule type="containsText" dxfId="2" priority="319" operator="containsText" text="D2">
      <formula>NOT(ISERROR(SEARCH("D2",W53)))</formula>
    </cfRule>
    <cfRule type="containsText" dxfId="1" priority="320" operator="containsText" text="D1">
      <formula>NOT(ISERROR(SEARCH("D1",W53)))</formula>
    </cfRule>
    <cfRule type="containsText" dxfId="0" priority="321" operator="containsText" text="U.">
      <formula>NOT(ISERROR(SEARCH("U.",W53)))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14.10&amp;K000000.2025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44" zoomScale="224" zoomScaleNormal="175" workbookViewId="0">
      <selection activeCell="C52" sqref="C52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D3" s="29" t="s">
        <v>121</v>
      </c>
      <c r="F3" s="29" t="s">
        <v>10</v>
      </c>
      <c r="G3" s="29">
        <v>1</v>
      </c>
    </row>
    <row r="4" spans="1:10">
      <c r="A4" s="29" t="s">
        <v>113</v>
      </c>
      <c r="B4" s="29" t="s">
        <v>114</v>
      </c>
      <c r="D4" s="29" t="s">
        <v>121</v>
      </c>
      <c r="F4" s="29" t="s">
        <v>10</v>
      </c>
      <c r="G4" s="29">
        <v>1</v>
      </c>
    </row>
    <row r="5" spans="1:10">
      <c r="A5" s="29" t="s">
        <v>164</v>
      </c>
      <c r="B5" s="29" t="s">
        <v>160</v>
      </c>
      <c r="D5" s="29" t="s">
        <v>121</v>
      </c>
      <c r="F5" s="29" t="s">
        <v>10</v>
      </c>
      <c r="G5" s="29">
        <v>1</v>
      </c>
    </row>
    <row r="6" spans="1:10">
      <c r="A6" s="29" t="s">
        <v>115</v>
      </c>
      <c r="B6" s="29" t="s">
        <v>29</v>
      </c>
      <c r="D6" s="29" t="s">
        <v>121</v>
      </c>
      <c r="E6" s="5"/>
      <c r="F6" s="29" t="s">
        <v>10</v>
      </c>
      <c r="G6" s="29">
        <v>1</v>
      </c>
    </row>
    <row r="7" spans="1:10">
      <c r="A7" s="29" t="s">
        <v>166</v>
      </c>
      <c r="B7" s="96" t="s">
        <v>116</v>
      </c>
      <c r="D7" s="29" t="s">
        <v>121</v>
      </c>
      <c r="F7" s="29" t="s">
        <v>10</v>
      </c>
      <c r="G7" s="29">
        <v>1</v>
      </c>
    </row>
    <row r="8" spans="1:10">
      <c r="A8" s="29" t="s">
        <v>165</v>
      </c>
      <c r="B8" s="29" t="s">
        <v>161</v>
      </c>
      <c r="D8" s="29" t="s">
        <v>121</v>
      </c>
      <c r="E8" s="29" t="s">
        <v>112</v>
      </c>
    </row>
    <row r="9" spans="1:10" ht="14" customHeight="1">
      <c r="A9" s="29" t="s">
        <v>137</v>
      </c>
      <c r="B9" s="29" t="s">
        <v>138</v>
      </c>
      <c r="C9" s="29" t="s">
        <v>139</v>
      </c>
      <c r="D9" s="29" t="s">
        <v>121</v>
      </c>
      <c r="E9" s="29" t="s">
        <v>155</v>
      </c>
      <c r="F9" s="29" t="s">
        <v>10</v>
      </c>
      <c r="G9" s="29">
        <v>1</v>
      </c>
    </row>
    <row r="10" spans="1:10">
      <c r="A10" s="29" t="s">
        <v>52</v>
      </c>
      <c r="B10" s="29" t="s">
        <v>71</v>
      </c>
      <c r="C10" s="29" t="s">
        <v>159</v>
      </c>
      <c r="D10" s="29" t="s">
        <v>121</v>
      </c>
      <c r="E10" s="29" t="s">
        <v>80</v>
      </c>
      <c r="F10"/>
      <c r="G10"/>
    </row>
    <row r="11" spans="1:10">
      <c r="A11" s="29" t="s">
        <v>78</v>
      </c>
      <c r="B11" s="96" t="s">
        <v>75</v>
      </c>
      <c r="C11" s="29" t="s">
        <v>144</v>
      </c>
      <c r="D11" s="29" t="s">
        <v>121</v>
      </c>
      <c r="E11" s="29" t="s">
        <v>156</v>
      </c>
      <c r="F11" s="29" t="s">
        <v>19</v>
      </c>
      <c r="G11" s="29">
        <v>3</v>
      </c>
    </row>
    <row r="12" spans="1:10" s="98" customFormat="1">
      <c r="A12" s="97" t="s">
        <v>31</v>
      </c>
      <c r="B12" s="97" t="s">
        <v>87</v>
      </c>
      <c r="C12" s="97" t="s">
        <v>59</v>
      </c>
      <c r="D12" s="97" t="s">
        <v>122</v>
      </c>
      <c r="E12" s="97" t="s">
        <v>153</v>
      </c>
      <c r="F12" s="97" t="s">
        <v>19</v>
      </c>
      <c r="G12" s="97">
        <v>3</v>
      </c>
    </row>
    <row r="13" spans="1:10" s="98" customFormat="1">
      <c r="A13" s="97" t="s">
        <v>33</v>
      </c>
      <c r="B13" s="97" t="s">
        <v>86</v>
      </c>
      <c r="C13" s="97" t="s">
        <v>34</v>
      </c>
      <c r="D13" s="97" t="s">
        <v>122</v>
      </c>
      <c r="E13" s="97" t="s">
        <v>155</v>
      </c>
      <c r="F13" s="97" t="s">
        <v>20</v>
      </c>
      <c r="G13" s="97">
        <v>6</v>
      </c>
    </row>
    <row r="14" spans="1:10" s="98" customFormat="1">
      <c r="A14" s="97" t="s">
        <v>27</v>
      </c>
      <c r="B14" s="97" t="s">
        <v>85</v>
      </c>
      <c r="C14" s="97" t="s">
        <v>104</v>
      </c>
      <c r="D14" s="97" t="s">
        <v>123</v>
      </c>
      <c r="E14" s="97" t="s">
        <v>154</v>
      </c>
      <c r="F14" s="97" t="s">
        <v>20</v>
      </c>
      <c r="G14" s="97">
        <v>6</v>
      </c>
    </row>
    <row r="15" spans="1:10">
      <c r="A15" s="29" t="s">
        <v>58</v>
      </c>
      <c r="B15" s="29" t="s">
        <v>32</v>
      </c>
      <c r="C15" s="29" t="s">
        <v>150</v>
      </c>
      <c r="D15" s="29" t="s">
        <v>121</v>
      </c>
      <c r="E15" s="29" t="s">
        <v>151</v>
      </c>
      <c r="F15" s="29" t="s">
        <v>19</v>
      </c>
      <c r="G15" s="29">
        <v>3</v>
      </c>
    </row>
    <row r="16" spans="1:10" s="90" customFormat="1">
      <c r="A16" s="29" t="s">
        <v>89</v>
      </c>
      <c r="B16" s="87" t="s">
        <v>132</v>
      </c>
      <c r="C16" s="29" t="s">
        <v>133</v>
      </c>
      <c r="D16" s="29" t="s">
        <v>121</v>
      </c>
      <c r="E16" s="29" t="s">
        <v>79</v>
      </c>
      <c r="F16" s="29"/>
      <c r="G16" s="29"/>
      <c r="H16"/>
      <c r="I16"/>
      <c r="J16"/>
    </row>
    <row r="17" spans="1:7">
      <c r="A17" s="29" t="s">
        <v>54</v>
      </c>
      <c r="B17" s="29" t="s">
        <v>70</v>
      </c>
      <c r="C17" s="29" t="s">
        <v>131</v>
      </c>
      <c r="D17" s="29" t="s">
        <v>121</v>
      </c>
      <c r="E17" s="29" t="s">
        <v>83</v>
      </c>
      <c r="F17"/>
      <c r="G17"/>
    </row>
    <row r="18" spans="1:7">
      <c r="A18" s="29" t="s">
        <v>53</v>
      </c>
      <c r="B18" s="29" t="s">
        <v>70</v>
      </c>
      <c r="C18" s="29" t="s">
        <v>120</v>
      </c>
      <c r="D18" s="29" t="s">
        <v>121</v>
      </c>
      <c r="E18" s="29" t="s">
        <v>79</v>
      </c>
      <c r="F18"/>
      <c r="G18"/>
    </row>
    <row r="19" spans="1:7">
      <c r="A19" s="29" t="s">
        <v>63</v>
      </c>
      <c r="B19" s="29" t="s">
        <v>39</v>
      </c>
      <c r="C19" s="29" t="s">
        <v>103</v>
      </c>
      <c r="D19" s="29" t="s">
        <v>121</v>
      </c>
      <c r="E19" s="29" t="s">
        <v>83</v>
      </c>
    </row>
    <row r="20" spans="1:7">
      <c r="A20" s="29" t="s">
        <v>64</v>
      </c>
      <c r="B20" s="29" t="s">
        <v>39</v>
      </c>
      <c r="C20" s="29" t="s">
        <v>102</v>
      </c>
      <c r="D20" s="29" t="s">
        <v>121</v>
      </c>
      <c r="E20" s="29" t="s">
        <v>80</v>
      </c>
    </row>
    <row r="21" spans="1:7">
      <c r="A21" s="29" t="s">
        <v>62</v>
      </c>
      <c r="B21" s="29" t="s">
        <v>68</v>
      </c>
      <c r="C21" s="29" t="s">
        <v>100</v>
      </c>
      <c r="D21" s="29" t="s">
        <v>121</v>
      </c>
      <c r="E21" s="29" t="s">
        <v>79</v>
      </c>
    </row>
    <row r="22" spans="1:7">
      <c r="A22" s="29" t="s">
        <v>152</v>
      </c>
      <c r="B22" s="29" t="s">
        <v>35</v>
      </c>
      <c r="C22" s="29" t="s">
        <v>98</v>
      </c>
      <c r="D22" s="29" t="s">
        <v>121</v>
      </c>
      <c r="E22" s="29" t="s">
        <v>80</v>
      </c>
      <c r="F22" s="29" t="s">
        <v>20</v>
      </c>
      <c r="G22" s="29">
        <v>6</v>
      </c>
    </row>
    <row r="23" spans="1:7">
      <c r="A23" s="29" t="s">
        <v>117</v>
      </c>
      <c r="B23" s="29" t="s">
        <v>129</v>
      </c>
      <c r="C23" s="29" t="s">
        <v>128</v>
      </c>
      <c r="D23" s="29" t="s">
        <v>121</v>
      </c>
      <c r="E23" s="29" t="s">
        <v>79</v>
      </c>
    </row>
    <row r="24" spans="1:7">
      <c r="A24" s="29" t="s">
        <v>60</v>
      </c>
      <c r="B24" s="29" t="s">
        <v>67</v>
      </c>
      <c r="C24" s="29" t="s">
        <v>134</v>
      </c>
      <c r="D24" s="29" t="s">
        <v>121</v>
      </c>
      <c r="E24" s="29" t="s">
        <v>79</v>
      </c>
    </row>
    <row r="25" spans="1:7">
      <c r="A25" s="29" t="s">
        <v>61</v>
      </c>
      <c r="B25" s="29" t="s">
        <v>67</v>
      </c>
      <c r="C25" s="29" t="s">
        <v>99</v>
      </c>
      <c r="D25" s="29" t="s">
        <v>121</v>
      </c>
      <c r="E25" s="29" t="s">
        <v>83</v>
      </c>
      <c r="F25"/>
      <c r="G25"/>
    </row>
    <row r="26" spans="1:7">
      <c r="A26" s="29" t="s">
        <v>93</v>
      </c>
      <c r="B26" s="29" t="s">
        <v>96</v>
      </c>
      <c r="C26" s="29" t="s">
        <v>47</v>
      </c>
      <c r="D26" s="29" t="s">
        <v>121</v>
      </c>
      <c r="E26" s="29" t="s">
        <v>79</v>
      </c>
      <c r="F26"/>
      <c r="G26"/>
    </row>
    <row r="27" spans="1:7">
      <c r="A27" s="29" t="s">
        <v>94</v>
      </c>
      <c r="B27" s="29" t="s">
        <v>95</v>
      </c>
      <c r="C27" s="29" t="s">
        <v>38</v>
      </c>
      <c r="D27" s="29" t="s">
        <v>121</v>
      </c>
      <c r="E27" s="29" t="s">
        <v>83</v>
      </c>
      <c r="F27"/>
      <c r="G27"/>
    </row>
    <row r="28" spans="1:7">
      <c r="A28" s="29" t="s">
        <v>57</v>
      </c>
      <c r="B28" s="29" t="s">
        <v>167</v>
      </c>
      <c r="C28" s="29" t="s">
        <v>51</v>
      </c>
      <c r="D28" s="29" t="s">
        <v>121</v>
      </c>
      <c r="E28" s="29" t="s">
        <v>80</v>
      </c>
      <c r="F28"/>
      <c r="G28"/>
    </row>
    <row r="29" spans="1:7">
      <c r="A29" s="29" t="s">
        <v>55</v>
      </c>
      <c r="B29" s="29" t="s">
        <v>167</v>
      </c>
      <c r="C29" s="29" t="s">
        <v>40</v>
      </c>
      <c r="D29" s="29" t="s">
        <v>121</v>
      </c>
      <c r="E29" s="29" t="s">
        <v>81</v>
      </c>
      <c r="F29"/>
      <c r="G29"/>
    </row>
    <row r="30" spans="1:7">
      <c r="A30" s="29" t="s">
        <v>44</v>
      </c>
      <c r="B30" s="29" t="s">
        <v>43</v>
      </c>
      <c r="C30" s="29" t="s">
        <v>118</v>
      </c>
      <c r="D30" s="29" t="s">
        <v>123</v>
      </c>
      <c r="E30" s="29" t="s">
        <v>82</v>
      </c>
      <c r="F30"/>
      <c r="G30"/>
    </row>
    <row r="31" spans="1:7">
      <c r="A31" s="29" t="s">
        <v>65</v>
      </c>
      <c r="B31" s="29" t="s">
        <v>45</v>
      </c>
      <c r="C31" s="29" t="s">
        <v>101</v>
      </c>
      <c r="D31" s="29" t="s">
        <v>123</v>
      </c>
      <c r="E31" s="29" t="s">
        <v>97</v>
      </c>
      <c r="F31"/>
      <c r="G31"/>
    </row>
    <row r="32" spans="1:7">
      <c r="A32" s="29" t="s">
        <v>111</v>
      </c>
      <c r="B32" s="29" t="s">
        <v>69</v>
      </c>
      <c r="C32" s="29" t="s">
        <v>46</v>
      </c>
      <c r="D32" s="29" t="s">
        <v>123</v>
      </c>
      <c r="E32" s="29" t="s">
        <v>80</v>
      </c>
      <c r="F32"/>
      <c r="G32"/>
    </row>
    <row r="33" spans="1:7">
      <c r="A33" s="29" t="s">
        <v>135</v>
      </c>
      <c r="B33" s="29" t="s">
        <v>136</v>
      </c>
      <c r="C33" s="29" t="s">
        <v>159</v>
      </c>
      <c r="D33" s="29" t="s">
        <v>123</v>
      </c>
      <c r="E33" s="29" t="s">
        <v>81</v>
      </c>
      <c r="F33"/>
      <c r="G33"/>
    </row>
    <row r="34" spans="1:7">
      <c r="A34" s="29" t="s">
        <v>105</v>
      </c>
      <c r="B34" s="29" t="s">
        <v>130</v>
      </c>
      <c r="C34" s="29" t="s">
        <v>99</v>
      </c>
      <c r="D34" s="29" t="s">
        <v>123</v>
      </c>
      <c r="E34" s="29" t="s">
        <v>83</v>
      </c>
      <c r="F34"/>
      <c r="G34"/>
    </row>
    <row r="35" spans="1:7">
      <c r="A35" s="29" t="s">
        <v>145</v>
      </c>
      <c r="B35" s="29" t="s">
        <v>119</v>
      </c>
      <c r="C35" s="29" t="s">
        <v>47</v>
      </c>
      <c r="D35" s="29" t="s">
        <v>123</v>
      </c>
      <c r="E35" s="29" t="s">
        <v>82</v>
      </c>
      <c r="F35"/>
      <c r="G35"/>
    </row>
    <row r="36" spans="1:7">
      <c r="A36" s="29" t="s">
        <v>11</v>
      </c>
      <c r="B36" s="29" t="s">
        <v>72</v>
      </c>
      <c r="C36" s="29" t="s">
        <v>48</v>
      </c>
      <c r="D36" s="29" t="s">
        <v>123</v>
      </c>
      <c r="E36" s="29" t="s">
        <v>81</v>
      </c>
      <c r="F36"/>
      <c r="G36"/>
    </row>
    <row r="37" spans="1:7">
      <c r="A37" s="29" t="s">
        <v>12</v>
      </c>
      <c r="B37" s="29" t="s">
        <v>73</v>
      </c>
      <c r="C37" s="29" t="s">
        <v>49</v>
      </c>
      <c r="D37" s="29" t="s">
        <v>123</v>
      </c>
      <c r="E37" s="29" t="s">
        <v>80</v>
      </c>
      <c r="F37"/>
      <c r="G37"/>
    </row>
    <row r="38" spans="1:7">
      <c r="A38" s="29" t="s">
        <v>56</v>
      </c>
      <c r="B38" s="29" t="s">
        <v>74</v>
      </c>
      <c r="C38" s="29" t="s">
        <v>50</v>
      </c>
      <c r="D38" s="29" t="s">
        <v>123</v>
      </c>
      <c r="E38" s="29" t="s">
        <v>79</v>
      </c>
      <c r="F38"/>
      <c r="G38"/>
    </row>
    <row r="39" spans="1:7">
      <c r="A39" s="29" t="s">
        <v>77</v>
      </c>
      <c r="B39" s="29" t="s">
        <v>76</v>
      </c>
      <c r="C39" s="29" t="s">
        <v>118</v>
      </c>
      <c r="D39" s="29" t="s">
        <v>123</v>
      </c>
      <c r="E39" s="29" t="s">
        <v>82</v>
      </c>
    </row>
    <row r="40" spans="1:7">
      <c r="A40" s="29" t="s">
        <v>108</v>
      </c>
      <c r="B40" s="29" t="s">
        <v>106</v>
      </c>
      <c r="C40" s="29" t="s">
        <v>40</v>
      </c>
      <c r="D40" s="29" t="s">
        <v>123</v>
      </c>
      <c r="E40" s="29" t="s">
        <v>82</v>
      </c>
    </row>
    <row r="41" spans="1:7">
      <c r="A41" s="29" t="s">
        <v>109</v>
      </c>
      <c r="B41" s="29" t="s">
        <v>107</v>
      </c>
      <c r="C41" s="29" t="s">
        <v>100</v>
      </c>
      <c r="D41" s="29" t="s">
        <v>123</v>
      </c>
      <c r="E41" s="29" t="s">
        <v>83</v>
      </c>
    </row>
    <row r="42" spans="1:7">
      <c r="A42" s="29" t="s">
        <v>110</v>
      </c>
      <c r="B42" s="29" t="s">
        <v>168</v>
      </c>
      <c r="C42" s="29" t="s">
        <v>98</v>
      </c>
      <c r="D42" s="29" t="s">
        <v>123</v>
      </c>
      <c r="E42" s="29" t="s">
        <v>80</v>
      </c>
    </row>
    <row r="43" spans="1:7">
      <c r="A43" s="29" t="s">
        <v>36</v>
      </c>
      <c r="B43" s="29" t="s">
        <v>84</v>
      </c>
      <c r="C43" s="29" t="s">
        <v>143</v>
      </c>
      <c r="D43" s="29" t="s">
        <v>121</v>
      </c>
      <c r="E43" s="29" t="s">
        <v>83</v>
      </c>
      <c r="F43" s="29" t="s">
        <v>21</v>
      </c>
      <c r="G43" s="29">
        <v>8</v>
      </c>
    </row>
    <row r="44" spans="1:7">
      <c r="A44" s="29" t="s">
        <v>37</v>
      </c>
      <c r="B44" s="29" t="s">
        <v>41</v>
      </c>
      <c r="C44" s="29" t="s">
        <v>38</v>
      </c>
      <c r="D44" s="29" t="s">
        <v>121</v>
      </c>
      <c r="E44" s="29" t="s">
        <v>79</v>
      </c>
      <c r="F44" s="29" t="s">
        <v>21</v>
      </c>
      <c r="G44" s="29">
        <v>8</v>
      </c>
    </row>
    <row r="45" spans="1:7">
      <c r="A45" s="29" t="s">
        <v>42</v>
      </c>
      <c r="B45" s="29" t="s">
        <v>66</v>
      </c>
      <c r="C45" s="29" t="s">
        <v>102</v>
      </c>
      <c r="D45" s="29" t="s">
        <v>121</v>
      </c>
      <c r="E45" s="29" t="s">
        <v>80</v>
      </c>
    </row>
    <row r="46" spans="1:7">
      <c r="A46" s="29" t="s">
        <v>124</v>
      </c>
      <c r="B46" s="29" t="s">
        <v>125</v>
      </c>
      <c r="C46" s="29" t="s">
        <v>120</v>
      </c>
      <c r="D46" s="29" t="s">
        <v>123</v>
      </c>
      <c r="E46" s="29" t="s">
        <v>82</v>
      </c>
    </row>
    <row r="47" spans="1:7">
      <c r="A47" s="29" t="s">
        <v>126</v>
      </c>
      <c r="B47" s="29" t="s">
        <v>127</v>
      </c>
      <c r="C47" s="29" t="s">
        <v>128</v>
      </c>
      <c r="D47" s="29" t="s">
        <v>123</v>
      </c>
      <c r="E47" s="29" t="s">
        <v>82</v>
      </c>
    </row>
    <row r="48" spans="1:7">
      <c r="A48" s="29" t="s">
        <v>140</v>
      </c>
      <c r="B48" s="29" t="s">
        <v>141</v>
      </c>
      <c r="C48" s="29" t="s">
        <v>142</v>
      </c>
      <c r="D48" s="29" t="s">
        <v>122</v>
      </c>
      <c r="E48" s="29" t="s">
        <v>155</v>
      </c>
    </row>
    <row r="49" spans="1:5">
      <c r="A49" s="29" t="s">
        <v>157</v>
      </c>
      <c r="B49" s="29" t="s">
        <v>162</v>
      </c>
    </row>
    <row r="50" spans="1:5">
      <c r="A50" s="29" t="s">
        <v>158</v>
      </c>
      <c r="B50" s="29" t="s">
        <v>163</v>
      </c>
    </row>
    <row r="51" spans="1:5">
      <c r="A51" s="29" t="s">
        <v>90</v>
      </c>
      <c r="B51" s="29" t="s">
        <v>88</v>
      </c>
      <c r="C51" s="29" t="s">
        <v>118</v>
      </c>
      <c r="D51" s="29" t="s">
        <v>121</v>
      </c>
      <c r="E51" s="29" t="s">
        <v>81</v>
      </c>
    </row>
    <row r="52" spans="1:5">
      <c r="A52" s="29" t="s">
        <v>91</v>
      </c>
      <c r="B52" s="29" t="s">
        <v>92</v>
      </c>
      <c r="C52" s="29" t="s">
        <v>100</v>
      </c>
      <c r="D52" s="29" t="s">
        <v>121</v>
      </c>
      <c r="E52" s="29" t="s">
        <v>81</v>
      </c>
    </row>
    <row r="53" spans="1:5">
      <c r="A53" s="5" t="s">
        <v>146</v>
      </c>
      <c r="B53" s="82" t="s">
        <v>148</v>
      </c>
      <c r="C53" s="82"/>
      <c r="D53" s="29" t="s">
        <v>121</v>
      </c>
    </row>
    <row r="54" spans="1:5">
      <c r="A54" s="5" t="s">
        <v>147</v>
      </c>
      <c r="B54" s="82" t="s">
        <v>149</v>
      </c>
      <c r="C54" s="82"/>
      <c r="D54" s="29" t="s">
        <v>121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2025-04-14T09:18:57Z</dcterms:modified>
</cp:coreProperties>
</file>